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hidePivotFieldList="1" defaultThemeVersion="124226"/>
  <bookViews>
    <workbookView xWindow="120" yWindow="135" windowWidth="15480" windowHeight="11580"/>
  </bookViews>
  <sheets>
    <sheet name="Valor (Mensal)" sheetId="8" r:id="rId1"/>
    <sheet name="Participação (Mensal)" sheetId="7" r:id="rId2"/>
    <sheet name="Valor (Anual)" sheetId="9" r:id="rId3"/>
    <sheet name="Participação (Anual)" sheetId="1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calcPr calcId="145621"/>
</workbook>
</file>

<file path=xl/calcChain.xml><?xml version="1.0" encoding="utf-8"?>
<calcChain xmlns="http://schemas.openxmlformats.org/spreadsheetml/2006/main">
  <c r="AQ189" i="7" l="1"/>
  <c r="AQ188" i="7"/>
  <c r="AQ187" i="7"/>
  <c r="AQ186" i="7"/>
  <c r="AQ185" i="7"/>
  <c r="AQ184" i="7"/>
  <c r="AQ183" i="7"/>
  <c r="AQ182" i="7"/>
  <c r="AQ181" i="7"/>
  <c r="AQ180" i="7"/>
  <c r="AQ179" i="7"/>
  <c r="AQ178" i="7"/>
  <c r="AQ177" i="7"/>
  <c r="AQ176" i="7"/>
  <c r="AQ175" i="7"/>
  <c r="AQ174" i="7"/>
  <c r="AQ173" i="7"/>
  <c r="AQ172" i="7"/>
  <c r="AQ171" i="7"/>
  <c r="AQ170" i="7"/>
  <c r="AQ169" i="7"/>
  <c r="AQ168" i="7"/>
  <c r="AQ167" i="7"/>
  <c r="AQ166" i="7"/>
  <c r="AQ165" i="7"/>
  <c r="AQ164" i="7"/>
  <c r="AQ163" i="7"/>
  <c r="AQ162" i="7"/>
  <c r="AQ161" i="7"/>
  <c r="AQ160" i="7"/>
  <c r="AQ159" i="7"/>
  <c r="AQ158" i="7"/>
  <c r="AQ157" i="7"/>
  <c r="AQ156" i="7"/>
  <c r="AQ155" i="7"/>
  <c r="AQ154" i="7"/>
  <c r="AQ153" i="7"/>
  <c r="AQ152" i="7"/>
  <c r="AQ151" i="7"/>
  <c r="AQ150" i="7"/>
  <c r="AQ149" i="7"/>
  <c r="AQ148" i="7"/>
  <c r="AQ147" i="7"/>
  <c r="AQ146" i="7"/>
  <c r="AQ145" i="7"/>
  <c r="AQ144" i="7"/>
  <c r="AQ143" i="7"/>
  <c r="AQ142" i="7"/>
  <c r="AQ141" i="7"/>
  <c r="AQ140" i="7"/>
  <c r="AQ139" i="7"/>
  <c r="AQ138" i="7"/>
  <c r="AQ137" i="7"/>
  <c r="AQ136" i="7"/>
  <c r="AQ135" i="7"/>
  <c r="AQ134" i="7"/>
  <c r="AQ133" i="7"/>
  <c r="AQ132" i="7"/>
  <c r="AQ131" i="7"/>
  <c r="AQ130" i="7"/>
  <c r="AQ129" i="7"/>
  <c r="AQ128" i="7"/>
  <c r="AQ127" i="7"/>
  <c r="AQ126" i="7"/>
  <c r="AQ125" i="7"/>
  <c r="AQ124" i="7"/>
  <c r="AQ123" i="7"/>
  <c r="AQ122" i="7"/>
  <c r="AQ121" i="7"/>
  <c r="AQ120" i="7"/>
  <c r="AQ119" i="7"/>
  <c r="AQ118" i="7"/>
  <c r="AQ117" i="7"/>
  <c r="AQ116" i="7"/>
  <c r="AQ115" i="7"/>
  <c r="AQ114" i="7"/>
  <c r="AQ113" i="7"/>
  <c r="AQ112" i="7"/>
  <c r="AQ111" i="7"/>
  <c r="AQ110" i="7"/>
  <c r="AQ109" i="7"/>
  <c r="AQ108" i="7"/>
  <c r="AQ107" i="7"/>
  <c r="AQ106" i="7"/>
  <c r="AQ105" i="7"/>
  <c r="AQ104" i="7"/>
  <c r="AQ103" i="7"/>
  <c r="AQ102" i="7"/>
  <c r="AQ101" i="7"/>
  <c r="AQ100" i="7"/>
  <c r="AQ99" i="7"/>
  <c r="AQ98" i="7"/>
  <c r="AQ97" i="7"/>
  <c r="AQ96" i="7"/>
  <c r="AQ95" i="7"/>
  <c r="AQ94" i="7"/>
  <c r="AQ93" i="7"/>
  <c r="AQ92" i="7"/>
  <c r="AQ91" i="7"/>
  <c r="AQ90" i="7"/>
  <c r="AQ89" i="7"/>
  <c r="AQ88" i="7"/>
  <c r="AQ87" i="7"/>
  <c r="AQ86" i="7"/>
  <c r="AQ85" i="7"/>
  <c r="AQ84" i="7"/>
  <c r="AQ83" i="7"/>
  <c r="AQ82" i="7"/>
  <c r="AQ81" i="7"/>
  <c r="AQ80" i="7"/>
  <c r="AQ79" i="7"/>
  <c r="AQ78" i="7"/>
  <c r="AQ77" i="7"/>
  <c r="AQ76" i="7"/>
  <c r="AQ75" i="7"/>
  <c r="AQ74" i="7"/>
  <c r="AQ73" i="7"/>
  <c r="AQ72" i="7"/>
  <c r="AQ71" i="7"/>
  <c r="AQ70" i="7"/>
  <c r="AQ69" i="7"/>
  <c r="AQ68" i="7"/>
  <c r="AQ67" i="7"/>
  <c r="AQ66" i="7"/>
  <c r="AQ65" i="7"/>
  <c r="AQ64" i="7"/>
  <c r="AQ63" i="7"/>
  <c r="AQ62" i="7"/>
  <c r="AQ61" i="7"/>
  <c r="AQ60" i="7"/>
  <c r="AQ59" i="7"/>
  <c r="AQ58" i="7"/>
  <c r="AQ57" i="7"/>
  <c r="AQ56" i="7"/>
  <c r="AQ55" i="7"/>
  <c r="AQ54" i="7"/>
  <c r="AQ53" i="7"/>
  <c r="AQ52" i="7"/>
  <c r="AQ51" i="7"/>
  <c r="AQ50" i="7"/>
  <c r="AQ49" i="7"/>
  <c r="AQ48" i="7"/>
  <c r="AQ47" i="7"/>
  <c r="AQ46" i="7"/>
  <c r="AQ45" i="7"/>
  <c r="AQ44" i="7"/>
  <c r="AQ43" i="7"/>
  <c r="AQ42" i="7"/>
  <c r="AQ41" i="7"/>
  <c r="AQ40" i="7"/>
  <c r="AQ39" i="7"/>
  <c r="AQ38" i="7"/>
  <c r="AQ37" i="7"/>
  <c r="AQ36" i="7"/>
  <c r="AQ35" i="7"/>
  <c r="AQ34" i="7"/>
  <c r="AQ33" i="7"/>
  <c r="AQ32" i="7"/>
  <c r="AQ31" i="7"/>
  <c r="AQ30" i="7"/>
  <c r="AQ29" i="7"/>
  <c r="AQ28" i="7"/>
  <c r="AQ27" i="7"/>
  <c r="AQ26" i="7"/>
  <c r="AQ25" i="7"/>
  <c r="AQ24" i="7"/>
  <c r="AQ23" i="7"/>
  <c r="AQ22" i="7"/>
  <c r="AQ21" i="7"/>
  <c r="AQ20" i="7"/>
  <c r="AQ19" i="7"/>
  <c r="AQ18" i="7"/>
  <c r="AQ17" i="7"/>
  <c r="AQ16" i="7"/>
  <c r="AQ15" i="7"/>
  <c r="AQ14" i="7"/>
  <c r="AQ13" i="7"/>
  <c r="AQ12" i="7"/>
  <c r="AQ11" i="7"/>
  <c r="AQ10" i="7"/>
  <c r="AQ189" i="8"/>
  <c r="AQ188" i="8"/>
  <c r="AQ187" i="8"/>
  <c r="AQ186" i="8"/>
  <c r="AQ185" i="8"/>
  <c r="AQ184" i="8"/>
  <c r="AQ183" i="8"/>
  <c r="AQ182" i="8"/>
  <c r="AQ181" i="8"/>
  <c r="AQ180" i="8"/>
  <c r="AQ179" i="8"/>
  <c r="AQ178" i="8"/>
  <c r="AQ177" i="8"/>
  <c r="AQ176" i="8"/>
  <c r="AQ175" i="8"/>
  <c r="AQ174" i="8"/>
  <c r="AQ173" i="8"/>
  <c r="AQ172" i="8"/>
  <c r="AQ171" i="8"/>
  <c r="AQ170" i="8"/>
  <c r="AQ169" i="8"/>
  <c r="AQ168" i="8"/>
  <c r="AQ167" i="8"/>
  <c r="AQ166" i="8"/>
  <c r="AQ165" i="8"/>
  <c r="AQ164" i="8"/>
  <c r="AQ163" i="8"/>
  <c r="AQ162" i="8"/>
  <c r="AQ161" i="8"/>
  <c r="AQ160" i="8"/>
  <c r="AQ159" i="8"/>
  <c r="AQ158" i="8"/>
  <c r="AQ157" i="8"/>
  <c r="AQ156" i="8"/>
  <c r="AQ155" i="8"/>
  <c r="AQ154" i="8"/>
  <c r="AQ153" i="8"/>
  <c r="AQ152" i="8"/>
  <c r="AQ151" i="8"/>
  <c r="AQ150" i="8"/>
  <c r="AQ149" i="8"/>
  <c r="AQ148" i="8"/>
  <c r="AQ147" i="8"/>
  <c r="AQ146" i="8"/>
  <c r="AQ145" i="8"/>
  <c r="AQ144" i="8"/>
  <c r="AQ143" i="8"/>
  <c r="AQ142" i="8"/>
  <c r="AQ141" i="8"/>
  <c r="AQ140" i="8"/>
  <c r="AQ139" i="8"/>
  <c r="AQ138" i="8"/>
  <c r="AQ137" i="8"/>
  <c r="AQ136" i="8"/>
  <c r="AQ135" i="8"/>
  <c r="AQ134" i="8"/>
  <c r="AQ133" i="8"/>
  <c r="AQ132" i="8"/>
  <c r="AQ131" i="8"/>
  <c r="AQ130" i="8"/>
  <c r="AQ129" i="8"/>
  <c r="AQ128" i="8"/>
  <c r="AQ127" i="8"/>
  <c r="AQ126" i="8"/>
  <c r="AQ125" i="8"/>
  <c r="AQ124" i="8"/>
  <c r="AQ123" i="8"/>
  <c r="AQ122" i="8"/>
  <c r="AQ121" i="8"/>
  <c r="AQ120" i="8"/>
  <c r="AQ119" i="8"/>
  <c r="AQ118" i="8"/>
  <c r="AQ117" i="8"/>
  <c r="AQ116" i="8"/>
  <c r="AQ115" i="8"/>
  <c r="AQ114" i="8"/>
  <c r="AQ113" i="8"/>
  <c r="AQ112" i="8"/>
  <c r="AQ111" i="8"/>
  <c r="AQ110" i="8"/>
  <c r="AQ109" i="8"/>
  <c r="AQ108" i="8"/>
  <c r="AQ107" i="8"/>
  <c r="AQ106" i="8"/>
  <c r="AQ105" i="8"/>
  <c r="AQ104" i="8"/>
  <c r="AQ103" i="8"/>
  <c r="AQ102" i="8"/>
  <c r="AQ101" i="8"/>
  <c r="AQ100" i="8"/>
  <c r="AQ99" i="8"/>
  <c r="AQ98" i="8"/>
  <c r="AQ97" i="8"/>
  <c r="AQ96" i="8"/>
  <c r="AQ95" i="8"/>
  <c r="AQ94" i="8"/>
  <c r="AQ93" i="8"/>
  <c r="AQ92" i="8"/>
  <c r="AQ91" i="8"/>
  <c r="AQ90" i="8"/>
  <c r="AQ89" i="8"/>
  <c r="AQ88" i="8"/>
  <c r="AQ87" i="8"/>
  <c r="AQ86" i="8"/>
  <c r="AQ85" i="8"/>
  <c r="AQ84" i="8"/>
  <c r="AQ83" i="8"/>
  <c r="AQ82" i="8"/>
  <c r="AQ81" i="8"/>
  <c r="AQ80" i="8"/>
  <c r="AQ79" i="8"/>
  <c r="AQ78" i="8"/>
  <c r="AQ77" i="8"/>
  <c r="AQ76" i="8"/>
  <c r="AQ75" i="8"/>
  <c r="AQ74" i="8"/>
  <c r="AQ73" i="8"/>
  <c r="AQ72" i="8"/>
  <c r="AQ71" i="8"/>
  <c r="AQ70" i="8"/>
  <c r="AQ69" i="8"/>
  <c r="AQ68" i="8"/>
  <c r="AQ67" i="8"/>
  <c r="AQ66" i="8"/>
  <c r="AQ65" i="8"/>
  <c r="AQ64" i="8"/>
  <c r="AQ63" i="8"/>
  <c r="AQ62" i="8"/>
  <c r="AQ61" i="8"/>
  <c r="AQ60" i="8"/>
  <c r="AQ59" i="8"/>
  <c r="AQ58" i="8"/>
  <c r="AQ57" i="8"/>
  <c r="AQ56" i="8"/>
  <c r="AQ55" i="8"/>
  <c r="AQ54" i="8"/>
  <c r="AQ53" i="8"/>
  <c r="AQ52" i="8"/>
  <c r="AQ51" i="8"/>
  <c r="AQ50" i="8"/>
  <c r="AQ49" i="8"/>
  <c r="AQ48" i="8"/>
  <c r="AQ47" i="8"/>
  <c r="AQ46" i="8"/>
  <c r="AQ45" i="8"/>
  <c r="AQ44" i="8"/>
  <c r="AQ43" i="8"/>
  <c r="AQ42" i="8"/>
  <c r="AQ41" i="8"/>
  <c r="AQ40" i="8"/>
  <c r="AQ39" i="8"/>
  <c r="AQ38" i="8"/>
  <c r="AQ37" i="8"/>
  <c r="AQ36" i="8"/>
  <c r="AQ35" i="8"/>
  <c r="AQ34" i="8"/>
  <c r="AQ33" i="8"/>
  <c r="AQ32" i="8"/>
  <c r="AQ31" i="8"/>
  <c r="AQ30" i="8"/>
  <c r="AQ29" i="8"/>
  <c r="AQ28" i="8"/>
  <c r="AQ27" i="8"/>
  <c r="AQ26" i="8"/>
  <c r="AQ25" i="8"/>
  <c r="AQ24" i="8"/>
  <c r="AQ23" i="8"/>
  <c r="AQ22" i="8"/>
  <c r="AQ21" i="8"/>
  <c r="AQ20" i="8"/>
  <c r="AQ19" i="8"/>
  <c r="AQ18" i="8"/>
  <c r="AQ17" i="8"/>
  <c r="AQ16" i="8"/>
  <c r="AQ15" i="8"/>
  <c r="AQ14" i="8"/>
  <c r="AQ13" i="8"/>
  <c r="AQ12" i="8"/>
  <c r="AQ11" i="8"/>
  <c r="AQ10" i="8"/>
  <c r="AP189" i="8" l="1"/>
  <c r="AP189" i="7" s="1"/>
  <c r="AP188" i="8"/>
  <c r="AP188" i="7" s="1"/>
  <c r="AP187" i="8"/>
  <c r="AP187" i="7" s="1"/>
  <c r="AP186" i="8"/>
  <c r="AP186" i="7" s="1"/>
  <c r="AP185" i="8"/>
  <c r="AP185" i="7" s="1"/>
  <c r="AP184" i="8"/>
  <c r="AP184" i="7" s="1"/>
  <c r="AP183" i="8"/>
  <c r="AP183" i="7" s="1"/>
  <c r="AP182" i="8"/>
  <c r="AP182" i="7" s="1"/>
  <c r="AP181" i="8"/>
  <c r="AP181" i="7" s="1"/>
  <c r="AP180" i="8"/>
  <c r="AP180" i="7" s="1"/>
  <c r="AP179" i="8"/>
  <c r="AP179" i="7" s="1"/>
  <c r="AP178" i="8"/>
  <c r="AP178" i="7" s="1"/>
  <c r="AP177" i="8"/>
  <c r="AP177" i="7" s="1"/>
  <c r="AP176" i="8"/>
  <c r="AP176" i="7" s="1"/>
  <c r="AP175" i="8"/>
  <c r="AP175" i="7" s="1"/>
  <c r="AP174" i="8"/>
  <c r="AP174" i="7" s="1"/>
  <c r="AP173" i="8"/>
  <c r="AP173" i="7" s="1"/>
  <c r="AP172" i="8"/>
  <c r="AP172" i="7" s="1"/>
  <c r="AP171" i="8"/>
  <c r="AP171" i="7" s="1"/>
  <c r="AP170" i="8"/>
  <c r="AP170" i="7" s="1"/>
  <c r="AP169" i="8"/>
  <c r="AP169" i="7" s="1"/>
  <c r="AP168" i="8"/>
  <c r="AP168" i="7" s="1"/>
  <c r="AP167" i="8"/>
  <c r="AP167" i="7" s="1"/>
  <c r="AP166" i="8"/>
  <c r="AP166" i="7" s="1"/>
  <c r="AP165" i="8"/>
  <c r="AP165" i="7" s="1"/>
  <c r="AP164" i="8"/>
  <c r="AP164" i="7" s="1"/>
  <c r="AP163" i="8"/>
  <c r="AP163" i="7" s="1"/>
  <c r="AP162" i="8"/>
  <c r="AP162" i="7" s="1"/>
  <c r="AP161" i="8"/>
  <c r="AP161" i="7" s="1"/>
  <c r="AP160" i="8"/>
  <c r="AP160" i="7" s="1"/>
  <c r="AP159" i="8"/>
  <c r="AP159" i="7" s="1"/>
  <c r="AP158" i="8"/>
  <c r="AP158" i="7" s="1"/>
  <c r="AP157" i="8"/>
  <c r="AP157" i="7" s="1"/>
  <c r="AP156" i="8"/>
  <c r="AP156" i="7" s="1"/>
  <c r="AP155" i="8"/>
  <c r="AP155" i="7" s="1"/>
  <c r="AP154" i="8"/>
  <c r="AP154" i="7" s="1"/>
  <c r="AP153" i="8"/>
  <c r="AP153" i="7" s="1"/>
  <c r="AP152" i="8"/>
  <c r="AP152" i="7" s="1"/>
  <c r="AP151" i="8"/>
  <c r="AP151" i="7" s="1"/>
  <c r="AP150" i="8"/>
  <c r="AP150" i="7" s="1"/>
  <c r="AP149" i="8"/>
  <c r="AP149" i="7" s="1"/>
  <c r="AP148" i="8"/>
  <c r="AP148" i="7" s="1"/>
  <c r="AP147" i="8"/>
  <c r="AP147" i="7" s="1"/>
  <c r="AP146" i="8"/>
  <c r="AP146" i="7" s="1"/>
  <c r="AP145" i="8"/>
  <c r="AP145" i="7" s="1"/>
  <c r="AP144" i="8"/>
  <c r="AP144" i="7" s="1"/>
  <c r="AP143" i="8"/>
  <c r="AP143" i="7" s="1"/>
  <c r="AP142" i="8"/>
  <c r="AP142" i="7" s="1"/>
  <c r="AP141" i="8"/>
  <c r="AP141" i="7" s="1"/>
  <c r="AP140" i="8"/>
  <c r="AP140" i="7" s="1"/>
  <c r="AP139" i="8"/>
  <c r="AP139" i="7" s="1"/>
  <c r="AP138" i="8"/>
  <c r="AP138" i="7" s="1"/>
  <c r="AP137" i="8"/>
  <c r="AP137" i="7" s="1"/>
  <c r="AP136" i="8"/>
  <c r="AP136" i="7" s="1"/>
  <c r="AP135" i="8"/>
  <c r="AP135" i="7" s="1"/>
  <c r="AP134" i="8"/>
  <c r="AP134" i="7" s="1"/>
  <c r="AP133" i="8"/>
  <c r="AP133" i="7" s="1"/>
  <c r="AP132" i="8"/>
  <c r="AP132" i="7" s="1"/>
  <c r="AP131" i="8"/>
  <c r="AP131" i="7" s="1"/>
  <c r="AP130" i="8"/>
  <c r="AP130" i="7" s="1"/>
  <c r="AP129" i="8"/>
  <c r="AP129" i="7" s="1"/>
  <c r="AP128" i="8"/>
  <c r="AP128" i="7" s="1"/>
  <c r="AP127" i="8"/>
  <c r="AP127" i="7" s="1"/>
  <c r="AP126" i="8"/>
  <c r="AP126" i="7" s="1"/>
  <c r="AP125" i="8"/>
  <c r="AP125" i="7" s="1"/>
  <c r="AP124" i="8"/>
  <c r="AP124" i="7" s="1"/>
  <c r="AP123" i="8"/>
  <c r="AP123" i="7" s="1"/>
  <c r="AP122" i="8"/>
  <c r="AP122" i="7" s="1"/>
  <c r="AP121" i="8"/>
  <c r="AP121" i="7" s="1"/>
  <c r="AP120" i="8"/>
  <c r="AP120" i="7" s="1"/>
  <c r="AP119" i="8"/>
  <c r="AP119" i="7" s="1"/>
  <c r="AP118" i="8"/>
  <c r="AP118" i="7" s="1"/>
  <c r="AP117" i="8"/>
  <c r="AP117" i="7" s="1"/>
  <c r="AP116" i="8"/>
  <c r="AP116" i="7" s="1"/>
  <c r="AP115" i="8"/>
  <c r="AP115" i="7" s="1"/>
  <c r="AP114" i="8"/>
  <c r="AP114" i="7" s="1"/>
  <c r="AP113" i="8"/>
  <c r="AP113" i="7" s="1"/>
  <c r="AP112" i="8"/>
  <c r="AP112" i="7" s="1"/>
  <c r="AP111" i="8"/>
  <c r="AP111" i="7" s="1"/>
  <c r="AP110" i="8"/>
  <c r="AP110" i="7" s="1"/>
  <c r="AP109" i="8"/>
  <c r="AP109" i="7" s="1"/>
  <c r="AP108" i="8"/>
  <c r="AP108" i="7" s="1"/>
  <c r="AP107" i="8"/>
  <c r="AP107" i="7" s="1"/>
  <c r="AP106" i="8"/>
  <c r="AP106" i="7" s="1"/>
  <c r="AP105" i="8"/>
  <c r="AP105" i="7" s="1"/>
  <c r="AP104" i="8"/>
  <c r="AP104" i="7" s="1"/>
  <c r="AP103" i="8"/>
  <c r="AP103" i="7" s="1"/>
  <c r="AP102" i="8"/>
  <c r="AP102" i="7" s="1"/>
  <c r="AP101" i="8"/>
  <c r="AP101" i="7" s="1"/>
  <c r="AP100" i="8"/>
  <c r="AP100" i="7" s="1"/>
  <c r="AP99" i="8"/>
  <c r="AP99" i="7" s="1"/>
  <c r="AP98" i="8"/>
  <c r="AP98" i="7" s="1"/>
  <c r="AP97" i="8"/>
  <c r="AP97" i="7" s="1"/>
  <c r="AP96" i="8"/>
  <c r="AP96" i="7" s="1"/>
  <c r="AP95" i="8"/>
  <c r="AP95" i="7" s="1"/>
  <c r="AP94" i="8"/>
  <c r="AP94" i="7" s="1"/>
  <c r="AP93" i="8"/>
  <c r="AP93" i="7" s="1"/>
  <c r="AP92" i="8"/>
  <c r="AP92" i="7" s="1"/>
  <c r="AP91" i="8"/>
  <c r="AP91" i="7" s="1"/>
  <c r="AP90" i="8"/>
  <c r="AP90" i="7" s="1"/>
  <c r="AP89" i="8"/>
  <c r="AP89" i="7" s="1"/>
  <c r="AP88" i="8"/>
  <c r="AP88" i="7" s="1"/>
  <c r="AP87" i="8"/>
  <c r="AP87" i="7" s="1"/>
  <c r="AP86" i="8"/>
  <c r="AP86" i="7" s="1"/>
  <c r="AP85" i="8"/>
  <c r="AP85" i="7" s="1"/>
  <c r="AP84" i="8"/>
  <c r="AP84" i="7" s="1"/>
  <c r="AP83" i="8"/>
  <c r="AP83" i="7" s="1"/>
  <c r="AP82" i="8"/>
  <c r="AP82" i="7" s="1"/>
  <c r="AP81" i="8"/>
  <c r="AP81" i="7" s="1"/>
  <c r="AP80" i="8"/>
  <c r="AP80" i="7" s="1"/>
  <c r="AP79" i="8"/>
  <c r="AP79" i="7" s="1"/>
  <c r="AP78" i="8"/>
  <c r="AP78" i="7" s="1"/>
  <c r="AP77" i="8"/>
  <c r="AP77" i="7" s="1"/>
  <c r="AP76" i="8"/>
  <c r="AP76" i="7" s="1"/>
  <c r="AP75" i="8"/>
  <c r="AP75" i="7" s="1"/>
  <c r="AP74" i="8"/>
  <c r="AP74" i="7" s="1"/>
  <c r="AP73" i="8"/>
  <c r="AP73" i="7" s="1"/>
  <c r="AP72" i="8"/>
  <c r="AP72" i="7" s="1"/>
  <c r="AP71" i="8"/>
  <c r="AP71" i="7" s="1"/>
  <c r="AP70" i="8"/>
  <c r="AP70" i="7" s="1"/>
  <c r="AP69" i="8"/>
  <c r="AP69" i="7" s="1"/>
  <c r="AP68" i="8"/>
  <c r="AP68" i="7" s="1"/>
  <c r="AP67" i="8"/>
  <c r="AP67" i="7" s="1"/>
  <c r="AP66" i="8"/>
  <c r="AP66" i="7" s="1"/>
  <c r="AP65" i="8"/>
  <c r="AP65" i="7" s="1"/>
  <c r="AP64" i="8"/>
  <c r="AP64" i="7" s="1"/>
  <c r="AP63" i="8"/>
  <c r="AP63" i="7" s="1"/>
  <c r="AP62" i="8"/>
  <c r="AP62" i="7" s="1"/>
  <c r="AP61" i="8"/>
  <c r="AP61" i="7" s="1"/>
  <c r="AP60" i="8"/>
  <c r="AP60" i="7" s="1"/>
  <c r="AP59" i="8"/>
  <c r="AP59" i="7" s="1"/>
  <c r="AP58" i="8"/>
  <c r="AP58" i="7" s="1"/>
  <c r="AP57" i="8"/>
  <c r="AP57" i="7" s="1"/>
  <c r="AP56" i="8"/>
  <c r="AP56" i="7" s="1"/>
  <c r="AP55" i="8"/>
  <c r="AP55" i="7" s="1"/>
  <c r="AP54" i="8"/>
  <c r="AP54" i="7" s="1"/>
  <c r="AP53" i="8"/>
  <c r="AP53" i="7" s="1"/>
  <c r="AP52" i="8"/>
  <c r="AP52" i="7" s="1"/>
  <c r="AP51" i="8"/>
  <c r="AP51" i="7" s="1"/>
  <c r="AP50" i="8"/>
  <c r="AP50" i="7" s="1"/>
  <c r="AP49" i="8"/>
  <c r="AP49" i="7" s="1"/>
  <c r="AP48" i="8"/>
  <c r="AP48" i="7" s="1"/>
  <c r="AP47" i="8"/>
  <c r="AP47" i="7" s="1"/>
  <c r="AP46" i="8"/>
  <c r="AP46" i="7" s="1"/>
  <c r="AP45" i="8"/>
  <c r="AP45" i="7" s="1"/>
  <c r="AP44" i="8"/>
  <c r="AP44" i="7" s="1"/>
  <c r="AP43" i="8"/>
  <c r="AP43" i="7" s="1"/>
  <c r="AP42" i="8"/>
  <c r="AP42" i="7" s="1"/>
  <c r="AP41" i="8"/>
  <c r="AP41" i="7" s="1"/>
  <c r="AP40" i="8"/>
  <c r="AP40" i="7" s="1"/>
  <c r="AP39" i="8"/>
  <c r="AP39" i="7" s="1"/>
  <c r="AP38" i="8"/>
  <c r="AP38" i="7" s="1"/>
  <c r="AP37" i="8"/>
  <c r="AP37" i="7" s="1"/>
  <c r="AP36" i="8"/>
  <c r="AP36" i="7" s="1"/>
  <c r="AP35" i="8"/>
  <c r="AP35" i="7" s="1"/>
  <c r="AP34" i="8"/>
  <c r="AP34" i="7" s="1"/>
  <c r="AP33" i="8"/>
  <c r="AP33" i="7" s="1"/>
  <c r="AP32" i="8"/>
  <c r="AP32" i="7" s="1"/>
  <c r="AP31" i="8"/>
  <c r="AP31" i="7" s="1"/>
  <c r="AP30" i="8"/>
  <c r="AP30" i="7" s="1"/>
  <c r="AP29" i="8"/>
  <c r="AP29" i="7" s="1"/>
  <c r="AP28" i="8"/>
  <c r="AP28" i="7" s="1"/>
  <c r="AP27" i="8"/>
  <c r="AP27" i="7" s="1"/>
  <c r="AP26" i="8"/>
  <c r="AP26" i="7" s="1"/>
  <c r="AP25" i="8"/>
  <c r="AP25" i="7" s="1"/>
  <c r="AP24" i="8"/>
  <c r="AP24" i="7" s="1"/>
  <c r="AP23" i="8"/>
  <c r="AP23" i="7" s="1"/>
  <c r="AP22" i="8"/>
  <c r="AP22" i="7" s="1"/>
  <c r="AP21" i="8"/>
  <c r="AP21" i="7" s="1"/>
  <c r="AP20" i="8"/>
  <c r="AP20" i="7" s="1"/>
  <c r="AP19" i="8"/>
  <c r="AP19" i="7" s="1"/>
  <c r="AP18" i="8"/>
  <c r="AP18" i="7" s="1"/>
  <c r="AP17" i="8"/>
  <c r="AP17" i="7" s="1"/>
  <c r="AP16" i="8"/>
  <c r="AP16" i="7" s="1"/>
  <c r="AP15" i="8"/>
  <c r="AP15" i="7" s="1"/>
  <c r="AP14" i="8"/>
  <c r="AP14" i="7" s="1"/>
  <c r="AP13" i="8"/>
  <c r="AP13" i="7" s="1"/>
  <c r="AP12" i="8"/>
  <c r="AP12" i="7" s="1"/>
  <c r="AP11" i="8"/>
  <c r="AP11" i="7" s="1"/>
  <c r="AP10" i="8"/>
  <c r="AP10" i="7" s="1"/>
  <c r="AO189" i="8" l="1"/>
  <c r="AO188" i="8"/>
  <c r="AO187" i="8"/>
  <c r="AO186" i="8"/>
  <c r="AO185" i="8"/>
  <c r="AO184" i="8"/>
  <c r="AO183" i="8"/>
  <c r="AO182" i="8"/>
  <c r="AO181" i="8"/>
  <c r="AO180" i="8"/>
  <c r="AO179" i="8"/>
  <c r="AO178" i="8"/>
  <c r="AO177" i="8"/>
  <c r="AO176" i="8"/>
  <c r="AO175" i="8"/>
  <c r="AO174" i="8"/>
  <c r="AO173" i="8"/>
  <c r="AO172" i="8"/>
  <c r="AO171" i="8"/>
  <c r="AO170" i="8"/>
  <c r="AO169" i="8"/>
  <c r="AO168" i="8"/>
  <c r="AO167" i="8"/>
  <c r="AO166" i="8"/>
  <c r="AO165" i="8"/>
  <c r="AO164" i="8"/>
  <c r="AO163" i="8"/>
  <c r="AO162" i="8"/>
  <c r="AO161" i="8"/>
  <c r="AO160" i="8"/>
  <c r="AO159" i="8"/>
  <c r="AO158" i="8"/>
  <c r="AO157" i="8"/>
  <c r="AO156" i="8"/>
  <c r="AO155" i="8"/>
  <c r="AO154" i="8"/>
  <c r="AO153" i="8"/>
  <c r="AO152" i="8"/>
  <c r="AO151" i="8"/>
  <c r="AO150" i="8"/>
  <c r="AO149" i="8"/>
  <c r="AO148" i="8"/>
  <c r="AO147" i="8"/>
  <c r="AO146" i="8"/>
  <c r="AO145" i="8"/>
  <c r="AO144" i="8"/>
  <c r="AO143" i="8"/>
  <c r="AO142" i="8"/>
  <c r="AO141" i="8"/>
  <c r="AO140" i="8"/>
  <c r="AO139" i="8"/>
  <c r="AO138" i="8"/>
  <c r="AO137" i="8"/>
  <c r="AO136" i="8"/>
  <c r="AO135" i="8"/>
  <c r="AO134" i="8"/>
  <c r="AO133" i="8"/>
  <c r="AO132" i="8"/>
  <c r="AO131" i="8"/>
  <c r="AO130" i="8"/>
  <c r="AO129" i="8"/>
  <c r="AO128" i="8"/>
  <c r="AO127" i="8"/>
  <c r="AO126" i="8"/>
  <c r="AO125" i="8"/>
  <c r="AO124" i="8"/>
  <c r="AO123" i="8"/>
  <c r="AO122" i="8"/>
  <c r="AO121" i="8"/>
  <c r="AO120" i="8"/>
  <c r="AO119" i="8"/>
  <c r="AO118" i="8"/>
  <c r="AO117" i="8"/>
  <c r="AO116" i="8"/>
  <c r="AO115" i="8"/>
  <c r="AO114" i="8"/>
  <c r="AO113" i="8"/>
  <c r="AO112" i="8"/>
  <c r="AO111" i="8"/>
  <c r="AO110" i="8"/>
  <c r="AO109" i="8"/>
  <c r="AO108" i="8"/>
  <c r="AO107" i="8"/>
  <c r="AO106" i="8"/>
  <c r="AO105" i="8"/>
  <c r="AO104" i="8"/>
  <c r="AO103" i="8"/>
  <c r="AO102" i="8"/>
  <c r="AO101" i="8"/>
  <c r="AO100" i="8"/>
  <c r="AO99" i="8"/>
  <c r="AO98" i="8"/>
  <c r="AO97" i="8"/>
  <c r="AO96" i="8"/>
  <c r="AO95" i="8"/>
  <c r="AO94" i="8"/>
  <c r="AO93" i="8"/>
  <c r="AO92" i="8"/>
  <c r="AO91" i="8"/>
  <c r="AO90" i="8"/>
  <c r="AO89" i="8"/>
  <c r="AO88" i="8"/>
  <c r="AO87" i="8"/>
  <c r="AO86" i="8"/>
  <c r="AO85" i="8"/>
  <c r="AO84" i="8"/>
  <c r="AO83" i="8"/>
  <c r="AO82" i="8"/>
  <c r="AO81" i="8"/>
  <c r="AO80" i="8"/>
  <c r="AO79" i="8"/>
  <c r="AO78" i="8"/>
  <c r="AO77" i="8"/>
  <c r="AO76" i="8"/>
  <c r="AO75" i="8"/>
  <c r="AO74" i="8"/>
  <c r="AO73" i="8"/>
  <c r="AO72" i="8"/>
  <c r="AO71" i="8"/>
  <c r="AO70" i="8"/>
  <c r="AO69" i="8"/>
  <c r="AO68" i="8"/>
  <c r="AO68" i="7" s="1"/>
  <c r="AO67" i="8"/>
  <c r="AO66" i="8"/>
  <c r="AO65" i="8"/>
  <c r="AO64" i="8"/>
  <c r="AO64" i="7" s="1"/>
  <c r="AO63" i="8"/>
  <c r="AO62" i="8"/>
  <c r="AO61" i="8"/>
  <c r="AO60" i="8"/>
  <c r="AO60" i="7" s="1"/>
  <c r="AO59" i="8"/>
  <c r="AO58" i="8"/>
  <c r="AO57" i="8"/>
  <c r="AO57" i="7" s="1"/>
  <c r="AO56" i="8"/>
  <c r="AO56" i="7" s="1"/>
  <c r="AO55" i="8"/>
  <c r="AO54" i="8"/>
  <c r="AO53" i="8"/>
  <c r="AO53" i="7" s="1"/>
  <c r="AO52" i="8"/>
  <c r="AO52" i="7" s="1"/>
  <c r="AO51" i="8"/>
  <c r="AO50" i="8"/>
  <c r="AO49" i="8"/>
  <c r="AO49" i="7" s="1"/>
  <c r="AO48" i="8"/>
  <c r="AO48" i="7" s="1"/>
  <c r="AO47" i="8"/>
  <c r="AO46" i="8"/>
  <c r="AO45" i="8"/>
  <c r="AO45" i="7" s="1"/>
  <c r="AO44" i="8"/>
  <c r="AO44" i="7" s="1"/>
  <c r="AO43" i="8"/>
  <c r="AO42" i="8"/>
  <c r="AO41" i="8"/>
  <c r="AO41" i="7" s="1"/>
  <c r="AO40" i="8"/>
  <c r="AO40" i="7" s="1"/>
  <c r="AO39" i="8"/>
  <c r="AO38" i="8"/>
  <c r="AO37" i="8"/>
  <c r="AO37" i="7" s="1"/>
  <c r="AO36" i="8"/>
  <c r="AO36" i="7" s="1"/>
  <c r="AO35" i="8"/>
  <c r="AO34" i="8"/>
  <c r="AO33" i="8"/>
  <c r="AO33" i="7" s="1"/>
  <c r="AO32" i="8"/>
  <c r="AO32" i="7" s="1"/>
  <c r="AO31" i="8"/>
  <c r="AO30" i="8"/>
  <c r="AO29" i="8"/>
  <c r="AO29" i="7" s="1"/>
  <c r="AO28" i="8"/>
  <c r="AO28" i="7" s="1"/>
  <c r="AO27" i="8"/>
  <c r="AO26" i="8"/>
  <c r="AO25" i="8"/>
  <c r="AO25" i="7" s="1"/>
  <c r="AO24" i="8"/>
  <c r="AO24" i="7" s="1"/>
  <c r="AO23" i="8"/>
  <c r="AO22" i="8"/>
  <c r="AO21" i="8"/>
  <c r="AO21" i="7" s="1"/>
  <c r="AO20" i="8"/>
  <c r="AO20" i="7" s="1"/>
  <c r="AO19" i="8"/>
  <c r="AO18" i="8"/>
  <c r="AO17" i="8"/>
  <c r="AO17" i="7" s="1"/>
  <c r="AO16" i="8"/>
  <c r="AO16" i="7" s="1"/>
  <c r="AO15" i="8"/>
  <c r="AO14" i="8"/>
  <c r="AO13" i="8"/>
  <c r="AO13" i="7" s="1"/>
  <c r="AO12" i="8"/>
  <c r="AO12" i="7" s="1"/>
  <c r="AO11" i="8"/>
  <c r="AO10" i="8"/>
  <c r="AO10" i="7" s="1"/>
  <c r="AO22" i="7" l="1"/>
  <c r="AO30" i="7"/>
  <c r="AO38" i="7"/>
  <c r="AO46" i="7"/>
  <c r="AO58" i="7"/>
  <c r="AO66" i="7"/>
  <c r="AO74" i="7"/>
  <c r="AO86" i="7"/>
  <c r="AO94" i="7"/>
  <c r="AO98" i="7"/>
  <c r="AO106" i="7"/>
  <c r="AO110" i="7"/>
  <c r="AO114" i="7"/>
  <c r="AO118" i="7"/>
  <c r="AO122" i="7"/>
  <c r="AO126" i="7"/>
  <c r="AO130" i="7"/>
  <c r="AO134" i="7"/>
  <c r="AO138" i="7"/>
  <c r="AO142" i="7"/>
  <c r="AO146" i="7"/>
  <c r="AO150" i="7"/>
  <c r="AO154" i="7"/>
  <c r="AO158" i="7"/>
  <c r="AO162" i="7"/>
  <c r="AO166" i="7"/>
  <c r="AO170" i="7"/>
  <c r="AO174" i="7"/>
  <c r="AO178" i="7"/>
  <c r="AO182" i="7"/>
  <c r="AO186" i="7"/>
  <c r="AO14" i="7"/>
  <c r="AO18" i="7"/>
  <c r="AO26" i="7"/>
  <c r="AO34" i="7"/>
  <c r="AO42" i="7"/>
  <c r="AO50" i="7"/>
  <c r="AO54" i="7"/>
  <c r="AO62" i="7"/>
  <c r="AO70" i="7"/>
  <c r="AO78" i="7"/>
  <c r="AO82" i="7"/>
  <c r="AO90" i="7"/>
  <c r="AO102" i="7"/>
  <c r="AO11" i="7"/>
  <c r="AO15" i="7"/>
  <c r="AO19" i="7"/>
  <c r="AO23" i="7"/>
  <c r="AO27" i="7"/>
  <c r="AO31" i="7"/>
  <c r="AO35" i="7"/>
  <c r="AO39" i="7"/>
  <c r="AO43" i="7"/>
  <c r="AO47" i="7"/>
  <c r="AO51" i="7"/>
  <c r="AO55" i="7"/>
  <c r="AO59" i="7"/>
  <c r="AO63" i="7"/>
  <c r="AO67" i="7"/>
  <c r="AO71" i="7"/>
  <c r="AO75" i="7"/>
  <c r="AO79" i="7"/>
  <c r="AO83" i="7"/>
  <c r="AO87" i="7"/>
  <c r="AO91" i="7"/>
  <c r="AO95" i="7"/>
  <c r="AO99" i="7"/>
  <c r="AO103" i="7"/>
  <c r="AO107" i="7"/>
  <c r="AO111" i="7"/>
  <c r="AO115" i="7"/>
  <c r="AO119" i="7"/>
  <c r="AO123" i="7"/>
  <c r="AO127" i="7"/>
  <c r="AO131" i="7"/>
  <c r="AO135" i="7"/>
  <c r="AO139" i="7"/>
  <c r="AO143" i="7"/>
  <c r="AO147" i="7"/>
  <c r="AO151" i="7"/>
  <c r="AO155" i="7"/>
  <c r="AO159" i="7"/>
  <c r="AO163" i="7"/>
  <c r="AO167" i="7"/>
  <c r="AO171" i="7"/>
  <c r="AO175" i="7"/>
  <c r="AO179" i="7"/>
  <c r="AO183" i="7"/>
  <c r="AO187" i="7"/>
  <c r="AO72" i="7"/>
  <c r="AO76" i="7"/>
  <c r="AO80" i="7"/>
  <c r="AO84" i="7"/>
  <c r="AO88" i="7"/>
  <c r="AO92" i="7"/>
  <c r="AO96" i="7"/>
  <c r="AO100" i="7"/>
  <c r="AO104" i="7"/>
  <c r="AO108" i="7"/>
  <c r="AO112" i="7"/>
  <c r="AO116" i="7"/>
  <c r="AO120" i="7"/>
  <c r="AO124" i="7"/>
  <c r="AO128" i="7"/>
  <c r="AO132" i="7"/>
  <c r="AO136" i="7"/>
  <c r="AO140" i="7"/>
  <c r="AO144" i="7"/>
  <c r="AO148" i="7"/>
  <c r="AO152" i="7"/>
  <c r="AO156" i="7"/>
  <c r="AO160" i="7"/>
  <c r="AO164" i="7"/>
  <c r="AO168" i="7"/>
  <c r="AO172" i="7"/>
  <c r="AO176" i="7"/>
  <c r="AO180" i="7"/>
  <c r="AO184" i="7"/>
  <c r="AO188" i="7"/>
  <c r="AO61" i="7"/>
  <c r="AO65" i="7"/>
  <c r="AO69" i="7"/>
  <c r="AO73" i="7"/>
  <c r="AO77" i="7"/>
  <c r="AO81" i="7"/>
  <c r="AO85" i="7"/>
  <c r="AO89" i="7"/>
  <c r="AO93" i="7"/>
  <c r="AO97" i="7"/>
  <c r="AO101" i="7"/>
  <c r="AO105" i="7"/>
  <c r="AO109" i="7"/>
  <c r="AO113" i="7"/>
  <c r="AO117" i="7"/>
  <c r="AO121" i="7"/>
  <c r="AO125" i="7"/>
  <c r="AO129" i="7"/>
  <c r="AO133" i="7"/>
  <c r="AO137" i="7"/>
  <c r="AO141" i="7"/>
  <c r="AO145" i="7"/>
  <c r="AO149" i="7"/>
  <c r="AO153" i="7"/>
  <c r="AO157" i="7"/>
  <c r="AO161" i="7"/>
  <c r="AO165" i="7"/>
  <c r="AO169" i="7"/>
  <c r="AO173" i="7"/>
  <c r="AO177" i="7"/>
  <c r="AO181" i="7"/>
  <c r="AO185" i="7"/>
  <c r="AO189" i="7"/>
  <c r="AN189" i="8"/>
  <c r="G189" i="9" s="1"/>
  <c r="AN188" i="8"/>
  <c r="G188" i="9" s="1"/>
  <c r="AN187" i="8"/>
  <c r="G187" i="9" s="1"/>
  <c r="AN186" i="8"/>
  <c r="G186" i="9" s="1"/>
  <c r="AN185" i="8"/>
  <c r="G185" i="9" s="1"/>
  <c r="AN184" i="8"/>
  <c r="G184" i="9" s="1"/>
  <c r="AN183" i="8"/>
  <c r="G183" i="9" s="1"/>
  <c r="AN182" i="8"/>
  <c r="G182" i="9" s="1"/>
  <c r="AN181" i="8"/>
  <c r="AN180" i="8"/>
  <c r="G180" i="9" s="1"/>
  <c r="AN179" i="8"/>
  <c r="G179" i="9" s="1"/>
  <c r="AN178" i="8"/>
  <c r="G178" i="9" s="1"/>
  <c r="AN177" i="8"/>
  <c r="AN176" i="8"/>
  <c r="AN175" i="8"/>
  <c r="G175" i="9" s="1"/>
  <c r="AN174" i="8"/>
  <c r="G174" i="9" s="1"/>
  <c r="AN173" i="8"/>
  <c r="G173" i="9" s="1"/>
  <c r="AN172" i="8"/>
  <c r="G172" i="9" s="1"/>
  <c r="AN171" i="8"/>
  <c r="G171" i="9" s="1"/>
  <c r="AN170" i="8"/>
  <c r="G170" i="9" s="1"/>
  <c r="AN169" i="8"/>
  <c r="G169" i="9" s="1"/>
  <c r="AN168" i="8"/>
  <c r="G168" i="9" s="1"/>
  <c r="AN167" i="8"/>
  <c r="G167" i="9" s="1"/>
  <c r="AN166" i="8"/>
  <c r="G166" i="9" s="1"/>
  <c r="AN165" i="8"/>
  <c r="AN164" i="8"/>
  <c r="G164" i="9" s="1"/>
  <c r="AN163" i="8"/>
  <c r="G163" i="9" s="1"/>
  <c r="AN162" i="8"/>
  <c r="G162" i="9" s="1"/>
  <c r="AN161" i="8"/>
  <c r="AN160" i="8"/>
  <c r="AN159" i="8"/>
  <c r="G159" i="9" s="1"/>
  <c r="AN158" i="8"/>
  <c r="G158" i="9" s="1"/>
  <c r="AN157" i="8"/>
  <c r="G157" i="9" s="1"/>
  <c r="AN156" i="8"/>
  <c r="G156" i="9" s="1"/>
  <c r="AN155" i="8"/>
  <c r="G155" i="9" s="1"/>
  <c r="AN154" i="8"/>
  <c r="G154" i="9" s="1"/>
  <c r="AN153" i="8"/>
  <c r="G153" i="9" s="1"/>
  <c r="AN152" i="8"/>
  <c r="G152" i="9" s="1"/>
  <c r="AN151" i="8"/>
  <c r="G151" i="9" s="1"/>
  <c r="AN150" i="8"/>
  <c r="G150" i="9" s="1"/>
  <c r="AN149" i="8"/>
  <c r="AN148" i="8"/>
  <c r="G148" i="9" s="1"/>
  <c r="AN147" i="8"/>
  <c r="G147" i="9" s="1"/>
  <c r="AN146" i="8"/>
  <c r="G146" i="9" s="1"/>
  <c r="AN145" i="8"/>
  <c r="AN144" i="8"/>
  <c r="AN143" i="8"/>
  <c r="G143" i="9" s="1"/>
  <c r="AN142" i="8"/>
  <c r="G142" i="9" s="1"/>
  <c r="AN141" i="8"/>
  <c r="G141" i="9" s="1"/>
  <c r="AN140" i="8"/>
  <c r="G140" i="9" s="1"/>
  <c r="AN139" i="8"/>
  <c r="G139" i="9" s="1"/>
  <c r="AN138" i="8"/>
  <c r="G138" i="9" s="1"/>
  <c r="AN137" i="8"/>
  <c r="G137" i="9" s="1"/>
  <c r="AN136" i="8"/>
  <c r="G136" i="9" s="1"/>
  <c r="AN135" i="8"/>
  <c r="G135" i="9" s="1"/>
  <c r="AN134" i="8"/>
  <c r="G134" i="9" s="1"/>
  <c r="AN133" i="8"/>
  <c r="AN132" i="8"/>
  <c r="G132" i="9" s="1"/>
  <c r="AN131" i="8"/>
  <c r="G131" i="9" s="1"/>
  <c r="AN130" i="8"/>
  <c r="G130" i="9" s="1"/>
  <c r="AN129" i="8"/>
  <c r="AN128" i="8"/>
  <c r="AN127" i="8"/>
  <c r="G127" i="9" s="1"/>
  <c r="AN126" i="8"/>
  <c r="AN125" i="8"/>
  <c r="AN124" i="8"/>
  <c r="G124" i="9" s="1"/>
  <c r="AN123" i="8"/>
  <c r="G123" i="9" s="1"/>
  <c r="AN122" i="8"/>
  <c r="AN121" i="8"/>
  <c r="AN120" i="8"/>
  <c r="G120" i="9" s="1"/>
  <c r="AN119" i="8"/>
  <c r="G119" i="9" s="1"/>
  <c r="AN118" i="8"/>
  <c r="AN117" i="8"/>
  <c r="AN116" i="8"/>
  <c r="G116" i="9" s="1"/>
  <c r="AN115" i="8"/>
  <c r="G115" i="9" s="1"/>
  <c r="AN114" i="8"/>
  <c r="AN113" i="8"/>
  <c r="AN112" i="8"/>
  <c r="AN111" i="8"/>
  <c r="G111" i="9" s="1"/>
  <c r="AN110" i="8"/>
  <c r="AN109" i="8"/>
  <c r="AN108" i="8"/>
  <c r="G108" i="9" s="1"/>
  <c r="AN107" i="8"/>
  <c r="G107" i="9" s="1"/>
  <c r="AN106" i="8"/>
  <c r="AN105" i="8"/>
  <c r="AN104" i="8"/>
  <c r="G104" i="9" s="1"/>
  <c r="AN103" i="8"/>
  <c r="G103" i="9" s="1"/>
  <c r="AN102" i="8"/>
  <c r="AN101" i="8"/>
  <c r="AN100" i="8"/>
  <c r="G100" i="9" s="1"/>
  <c r="AN99" i="8"/>
  <c r="G99" i="9" s="1"/>
  <c r="AN98" i="8"/>
  <c r="AN97" i="8"/>
  <c r="AN96" i="8"/>
  <c r="AN95" i="8"/>
  <c r="G95" i="9" s="1"/>
  <c r="AN94" i="8"/>
  <c r="AN93" i="8"/>
  <c r="AN92" i="8"/>
  <c r="G92" i="9" s="1"/>
  <c r="AN91" i="8"/>
  <c r="G91" i="9" s="1"/>
  <c r="AN90" i="8"/>
  <c r="AN89" i="8"/>
  <c r="AN88" i="8"/>
  <c r="G88" i="9" s="1"/>
  <c r="AN87" i="8"/>
  <c r="G87" i="9" s="1"/>
  <c r="AN86" i="8"/>
  <c r="AN85" i="8"/>
  <c r="AN84" i="8"/>
  <c r="G84" i="9" s="1"/>
  <c r="AN83" i="8"/>
  <c r="G83" i="9" s="1"/>
  <c r="AN82" i="8"/>
  <c r="AN81" i="8"/>
  <c r="AN80" i="8"/>
  <c r="AN79" i="8"/>
  <c r="G79" i="9" s="1"/>
  <c r="AN78" i="8"/>
  <c r="AN77" i="8"/>
  <c r="AN76" i="8"/>
  <c r="G76" i="9" s="1"/>
  <c r="AN75" i="8"/>
  <c r="G75" i="9" s="1"/>
  <c r="AN74" i="8"/>
  <c r="AN73" i="8"/>
  <c r="AN72" i="8"/>
  <c r="G72" i="9" s="1"/>
  <c r="AN71" i="8"/>
  <c r="G71" i="9" s="1"/>
  <c r="AN70" i="8"/>
  <c r="AN69" i="8"/>
  <c r="AN68" i="8"/>
  <c r="G68" i="9" s="1"/>
  <c r="AN67" i="8"/>
  <c r="G67" i="9" s="1"/>
  <c r="AN66" i="8"/>
  <c r="AN65" i="8"/>
  <c r="AN64" i="8"/>
  <c r="AN63" i="8"/>
  <c r="G63" i="9" s="1"/>
  <c r="AN62" i="8"/>
  <c r="AN61" i="8"/>
  <c r="AN60" i="8"/>
  <c r="G60" i="9" s="1"/>
  <c r="AN59" i="8"/>
  <c r="G59" i="9" s="1"/>
  <c r="AN58" i="8"/>
  <c r="AN57" i="8"/>
  <c r="AN56" i="8"/>
  <c r="G56" i="9" s="1"/>
  <c r="AN55" i="8"/>
  <c r="G55" i="9" s="1"/>
  <c r="AN54" i="8"/>
  <c r="AN53" i="8"/>
  <c r="AN52" i="8"/>
  <c r="G52" i="9" s="1"/>
  <c r="AN51" i="8"/>
  <c r="G51" i="9" s="1"/>
  <c r="AN50" i="8"/>
  <c r="AN49" i="8"/>
  <c r="AN48" i="8"/>
  <c r="AN47" i="8"/>
  <c r="G47" i="9" s="1"/>
  <c r="AN46" i="8"/>
  <c r="AN45" i="8"/>
  <c r="AN44" i="8"/>
  <c r="G44" i="9" s="1"/>
  <c r="AN43" i="8"/>
  <c r="G43" i="9" s="1"/>
  <c r="AN42" i="8"/>
  <c r="AN41" i="8"/>
  <c r="AN40" i="8"/>
  <c r="G40" i="9" s="1"/>
  <c r="AN39" i="8"/>
  <c r="G39" i="9" s="1"/>
  <c r="AN38" i="8"/>
  <c r="AN37" i="8"/>
  <c r="AN36" i="8"/>
  <c r="G36" i="9" s="1"/>
  <c r="AN35" i="8"/>
  <c r="G35" i="9" s="1"/>
  <c r="AN34" i="8"/>
  <c r="AN33" i="8"/>
  <c r="AN32" i="8"/>
  <c r="AN31" i="8"/>
  <c r="G31" i="9" s="1"/>
  <c r="AN30" i="8"/>
  <c r="AN29" i="8"/>
  <c r="AN28" i="8"/>
  <c r="G28" i="9" s="1"/>
  <c r="AN27" i="8"/>
  <c r="G27" i="9" s="1"/>
  <c r="AN26" i="8"/>
  <c r="AN25" i="8"/>
  <c r="AN24" i="8"/>
  <c r="G24" i="9" s="1"/>
  <c r="AN23" i="8"/>
  <c r="G23" i="9" s="1"/>
  <c r="AN22" i="8"/>
  <c r="AN21" i="8"/>
  <c r="AN20" i="8"/>
  <c r="G20" i="9" s="1"/>
  <c r="AN19" i="8"/>
  <c r="G19" i="9" s="1"/>
  <c r="AN18" i="8"/>
  <c r="AN17" i="8"/>
  <c r="AN16" i="8"/>
  <c r="G16" i="9" s="1"/>
  <c r="AN15" i="8"/>
  <c r="G15" i="9" s="1"/>
  <c r="AN14" i="8"/>
  <c r="AN13" i="8"/>
  <c r="AN12" i="8"/>
  <c r="G12" i="9" s="1"/>
  <c r="AN11" i="8"/>
  <c r="G11" i="9" s="1"/>
  <c r="AN10" i="8"/>
  <c r="AN32" i="7" l="1"/>
  <c r="AN48" i="7"/>
  <c r="AN64" i="7"/>
  <c r="AN80" i="7"/>
  <c r="AN96" i="7"/>
  <c r="AN112" i="7"/>
  <c r="AN128" i="7"/>
  <c r="AN144" i="7"/>
  <c r="AN160" i="7"/>
  <c r="AN176" i="7"/>
  <c r="AN129" i="7"/>
  <c r="AN133" i="7"/>
  <c r="AN145" i="7"/>
  <c r="AN149" i="7"/>
  <c r="AN161" i="7"/>
  <c r="AN165" i="7"/>
  <c r="AN177" i="7"/>
  <c r="AN181" i="7"/>
  <c r="G13" i="9"/>
  <c r="AN13" i="7"/>
  <c r="G17" i="9"/>
  <c r="AN17" i="7"/>
  <c r="G21" i="9"/>
  <c r="AN21" i="7"/>
  <c r="G25" i="9"/>
  <c r="AN25" i="7"/>
  <c r="G29" i="9"/>
  <c r="AN29" i="7"/>
  <c r="AN33" i="7"/>
  <c r="G33" i="9"/>
  <c r="AN37" i="7"/>
  <c r="G37" i="9"/>
  <c r="G41" i="9"/>
  <c r="AN41" i="7"/>
  <c r="G45" i="9"/>
  <c r="AN45" i="7"/>
  <c r="AN49" i="7"/>
  <c r="G49" i="9"/>
  <c r="AN53" i="7"/>
  <c r="G53" i="9"/>
  <c r="G57" i="9"/>
  <c r="AN57" i="7"/>
  <c r="G61" i="9"/>
  <c r="AN61" i="7"/>
  <c r="AN65" i="7"/>
  <c r="G65" i="9"/>
  <c r="AN69" i="7"/>
  <c r="G69" i="9"/>
  <c r="G73" i="9"/>
  <c r="AN73" i="7"/>
  <c r="G77" i="9"/>
  <c r="AN77" i="7"/>
  <c r="AN81" i="7"/>
  <c r="G81" i="9"/>
  <c r="AN85" i="7"/>
  <c r="G85" i="9"/>
  <c r="G89" i="9"/>
  <c r="AN89" i="7"/>
  <c r="G93" i="9"/>
  <c r="AN93" i="7"/>
  <c r="AN97" i="7"/>
  <c r="G97" i="9"/>
  <c r="AN101" i="7"/>
  <c r="G101" i="9"/>
  <c r="G105" i="9"/>
  <c r="AN105" i="7"/>
  <c r="G109" i="9"/>
  <c r="AN109" i="7"/>
  <c r="AN113" i="7"/>
  <c r="G113" i="9"/>
  <c r="AN117" i="7"/>
  <c r="G117" i="9"/>
  <c r="G121" i="9"/>
  <c r="AN121" i="7"/>
  <c r="G125" i="9"/>
  <c r="AN125" i="7"/>
  <c r="G10" i="9"/>
  <c r="G10" i="10" s="1"/>
  <c r="AN10" i="7"/>
  <c r="G14" i="9"/>
  <c r="AN14" i="7"/>
  <c r="G18" i="9"/>
  <c r="G18" i="10" s="1"/>
  <c r="AN18" i="7"/>
  <c r="G22" i="9"/>
  <c r="AN22" i="7"/>
  <c r="G26" i="9"/>
  <c r="G26" i="10" s="1"/>
  <c r="AN26" i="7"/>
  <c r="G30" i="9"/>
  <c r="AN30" i="7"/>
  <c r="G34" i="9"/>
  <c r="G34" i="10" s="1"/>
  <c r="AN34" i="7"/>
  <c r="G38" i="9"/>
  <c r="AN38" i="7"/>
  <c r="G42" i="9"/>
  <c r="G42" i="10" s="1"/>
  <c r="AN42" i="7"/>
  <c r="G46" i="9"/>
  <c r="AN46" i="7"/>
  <c r="G50" i="9"/>
  <c r="G50" i="10" s="1"/>
  <c r="AN50" i="7"/>
  <c r="G54" i="9"/>
  <c r="AN54" i="7"/>
  <c r="G58" i="9"/>
  <c r="G58" i="10" s="1"/>
  <c r="AN58" i="7"/>
  <c r="G62" i="9"/>
  <c r="AN62" i="7"/>
  <c r="G66" i="9"/>
  <c r="G66" i="10" s="1"/>
  <c r="AN66" i="7"/>
  <c r="G70" i="9"/>
  <c r="AN70" i="7"/>
  <c r="G74" i="9"/>
  <c r="G74" i="10" s="1"/>
  <c r="AN74" i="7"/>
  <c r="G78" i="9"/>
  <c r="AN78" i="7"/>
  <c r="G82" i="9"/>
  <c r="G82" i="10" s="1"/>
  <c r="AN82" i="7"/>
  <c r="G86" i="9"/>
  <c r="AN86" i="7"/>
  <c r="G90" i="9"/>
  <c r="G90" i="10" s="1"/>
  <c r="AN90" i="7"/>
  <c r="G94" i="9"/>
  <c r="AN94" i="7"/>
  <c r="G98" i="9"/>
  <c r="G98" i="10" s="1"/>
  <c r="AN98" i="7"/>
  <c r="G102" i="9"/>
  <c r="AN102" i="7"/>
  <c r="G106" i="9"/>
  <c r="G106" i="10" s="1"/>
  <c r="AN106" i="7"/>
  <c r="G110" i="9"/>
  <c r="AN110" i="7"/>
  <c r="G114" i="9"/>
  <c r="G114" i="10" s="1"/>
  <c r="AN114" i="7"/>
  <c r="G118" i="9"/>
  <c r="AN118" i="7"/>
  <c r="G122" i="9"/>
  <c r="G122" i="10" s="1"/>
  <c r="AN122" i="7"/>
  <c r="G126" i="9"/>
  <c r="AN126" i="7"/>
  <c r="G130" i="10"/>
  <c r="G95" i="10"/>
  <c r="G151" i="10"/>
  <c r="G183" i="10"/>
  <c r="G12" i="10"/>
  <c r="G92" i="10"/>
  <c r="G20" i="10"/>
  <c r="G140" i="10"/>
  <c r="G170" i="10"/>
  <c r="AN11" i="7"/>
  <c r="AN15" i="7"/>
  <c r="AN19" i="7"/>
  <c r="AN23" i="7"/>
  <c r="AN27" i="7"/>
  <c r="AN31" i="7"/>
  <c r="AN35" i="7"/>
  <c r="AN39" i="7"/>
  <c r="AN43" i="7"/>
  <c r="AN47" i="7"/>
  <c r="AN51" i="7"/>
  <c r="AN55" i="7"/>
  <c r="AN59" i="7"/>
  <c r="AN63" i="7"/>
  <c r="AN67" i="7"/>
  <c r="AN71" i="7"/>
  <c r="AN75" i="7"/>
  <c r="AN79" i="7"/>
  <c r="AN83" i="7"/>
  <c r="AN87" i="7"/>
  <c r="AN91" i="7"/>
  <c r="AN95" i="7"/>
  <c r="AN99" i="7"/>
  <c r="AN103" i="7"/>
  <c r="AN107" i="7"/>
  <c r="AN111" i="7"/>
  <c r="AN115" i="7"/>
  <c r="AN119" i="7"/>
  <c r="AN123" i="7"/>
  <c r="AN127" i="7"/>
  <c r="AN131" i="7"/>
  <c r="AN135" i="7"/>
  <c r="AN139" i="7"/>
  <c r="AN143" i="7"/>
  <c r="AN147" i="7"/>
  <c r="AN151" i="7"/>
  <c r="AN155" i="7"/>
  <c r="AN159" i="7"/>
  <c r="AN163" i="7"/>
  <c r="AN167" i="7"/>
  <c r="AN171" i="7"/>
  <c r="AN175" i="7"/>
  <c r="AN179" i="7"/>
  <c r="AN183" i="7"/>
  <c r="AN187" i="7"/>
  <c r="G32" i="9"/>
  <c r="G32" i="10" s="1"/>
  <c r="G48" i="9"/>
  <c r="G64" i="9"/>
  <c r="G80" i="9"/>
  <c r="G96" i="9"/>
  <c r="G96" i="10" s="1"/>
  <c r="G112" i="9"/>
  <c r="G128" i="9"/>
  <c r="G133" i="9"/>
  <c r="G144" i="9"/>
  <c r="G144" i="10" s="1"/>
  <c r="G149" i="9"/>
  <c r="G160" i="9"/>
  <c r="G165" i="9"/>
  <c r="G176" i="9"/>
  <c r="G176" i="10" s="1"/>
  <c r="G181" i="9"/>
  <c r="G158" i="10"/>
  <c r="AN12" i="7"/>
  <c r="AN16" i="7"/>
  <c r="AN20" i="7"/>
  <c r="AN24" i="7"/>
  <c r="AN28" i="7"/>
  <c r="AN36" i="7"/>
  <c r="AN40" i="7"/>
  <c r="AN44" i="7"/>
  <c r="AN52" i="7"/>
  <c r="AN56" i="7"/>
  <c r="AN60" i="7"/>
  <c r="AN68" i="7"/>
  <c r="AN72" i="7"/>
  <c r="AN76" i="7"/>
  <c r="AN84" i="7"/>
  <c r="AN88" i="7"/>
  <c r="AN92" i="7"/>
  <c r="AN100" i="7"/>
  <c r="AN104" i="7"/>
  <c r="AN108" i="7"/>
  <c r="AN116" i="7"/>
  <c r="AN120" i="7"/>
  <c r="AN124" i="7"/>
  <c r="AN132" i="7"/>
  <c r="AN136" i="7"/>
  <c r="AN140" i="7"/>
  <c r="AN148" i="7"/>
  <c r="AN152" i="7"/>
  <c r="AN156" i="7"/>
  <c r="AN164" i="7"/>
  <c r="AN168" i="7"/>
  <c r="AN172" i="7"/>
  <c r="AN180" i="7"/>
  <c r="AN184" i="7"/>
  <c r="AN188" i="7"/>
  <c r="G129" i="9"/>
  <c r="G145" i="9"/>
  <c r="G161" i="9"/>
  <c r="G177" i="9"/>
  <c r="AN137" i="7"/>
  <c r="AN141" i="7"/>
  <c r="AN153" i="7"/>
  <c r="AN157" i="7"/>
  <c r="AN169" i="7"/>
  <c r="AN173" i="7"/>
  <c r="AN185" i="7"/>
  <c r="AN189" i="7"/>
  <c r="G138" i="10"/>
  <c r="AN130" i="7"/>
  <c r="AN134" i="7"/>
  <c r="AN138" i="7"/>
  <c r="AN142" i="7"/>
  <c r="AN146" i="7"/>
  <c r="AN150" i="7"/>
  <c r="AN154" i="7"/>
  <c r="AN158" i="7"/>
  <c r="AN162" i="7"/>
  <c r="AN166" i="7"/>
  <c r="AN170" i="7"/>
  <c r="AN174" i="7"/>
  <c r="AN178" i="7"/>
  <c r="AN182" i="7"/>
  <c r="AN186" i="7"/>
  <c r="AM189" i="8"/>
  <c r="AM188" i="8"/>
  <c r="AM187" i="8"/>
  <c r="AM186" i="8"/>
  <c r="AM185" i="8"/>
  <c r="AM184" i="8"/>
  <c r="AM183" i="8"/>
  <c r="AM182" i="8"/>
  <c r="AM181" i="8"/>
  <c r="AM180" i="8"/>
  <c r="AM179" i="8"/>
  <c r="AM178" i="8"/>
  <c r="AM177" i="8"/>
  <c r="AM176" i="8"/>
  <c r="AM175" i="8"/>
  <c r="AM174" i="8"/>
  <c r="AM173" i="8"/>
  <c r="AM172" i="8"/>
  <c r="AM171" i="8"/>
  <c r="AM170" i="8"/>
  <c r="AM169" i="8"/>
  <c r="AM168" i="8"/>
  <c r="AM167" i="8"/>
  <c r="AM166" i="8"/>
  <c r="AM165" i="8"/>
  <c r="AM164" i="8"/>
  <c r="AM163" i="8"/>
  <c r="AM162" i="8"/>
  <c r="AM161" i="8"/>
  <c r="AM160" i="8"/>
  <c r="AM159" i="8"/>
  <c r="AM158" i="8"/>
  <c r="AM157" i="8"/>
  <c r="AM156" i="8"/>
  <c r="AM155" i="8"/>
  <c r="AM154" i="8"/>
  <c r="AM153" i="8"/>
  <c r="AM152" i="8"/>
  <c r="AM151" i="8"/>
  <c r="AM150" i="8"/>
  <c r="AM149" i="8"/>
  <c r="AM148" i="8"/>
  <c r="AM147" i="8"/>
  <c r="AM146" i="8"/>
  <c r="AM145" i="8"/>
  <c r="AM144" i="8"/>
  <c r="AM143" i="8"/>
  <c r="AM142" i="8"/>
  <c r="AM141" i="8"/>
  <c r="AM140" i="8"/>
  <c r="AM139" i="8"/>
  <c r="AM138" i="8"/>
  <c r="AM137" i="8"/>
  <c r="AM136" i="8"/>
  <c r="AM135" i="8"/>
  <c r="AM134" i="8"/>
  <c r="AM133" i="8"/>
  <c r="AM132" i="8"/>
  <c r="AM131" i="8"/>
  <c r="AM130" i="8"/>
  <c r="AM129" i="8"/>
  <c r="AM128" i="8"/>
  <c r="AM127" i="8"/>
  <c r="AM126" i="8"/>
  <c r="AM125" i="8"/>
  <c r="AM124" i="8"/>
  <c r="AM123" i="8"/>
  <c r="AM122" i="8"/>
  <c r="AM121" i="8"/>
  <c r="AM120" i="8"/>
  <c r="AM119" i="8"/>
  <c r="AM118" i="8"/>
  <c r="AM117" i="8"/>
  <c r="AM116" i="8"/>
  <c r="AM115" i="8"/>
  <c r="AM114" i="8"/>
  <c r="AM113" i="8"/>
  <c r="AM112" i="8"/>
  <c r="AM111" i="8"/>
  <c r="AM110" i="8"/>
  <c r="AM109" i="8"/>
  <c r="AM108" i="8"/>
  <c r="AM107" i="8"/>
  <c r="AM106" i="8"/>
  <c r="AM105" i="8"/>
  <c r="AM104" i="8"/>
  <c r="AM103" i="8"/>
  <c r="AM102" i="8"/>
  <c r="AM101" i="8"/>
  <c r="AM100" i="8"/>
  <c r="AM99" i="8"/>
  <c r="AM98" i="8"/>
  <c r="AM97" i="8"/>
  <c r="AM96" i="8"/>
  <c r="AM95" i="8"/>
  <c r="AM94" i="8"/>
  <c r="AM93" i="8"/>
  <c r="AM92" i="8"/>
  <c r="AM91" i="8"/>
  <c r="AM90" i="8"/>
  <c r="AM89" i="8"/>
  <c r="AM88" i="8"/>
  <c r="AM87" i="8"/>
  <c r="AM86" i="8"/>
  <c r="AM85" i="8"/>
  <c r="AM84" i="8"/>
  <c r="AM83" i="8"/>
  <c r="AM82" i="8"/>
  <c r="AM81" i="8"/>
  <c r="AM80" i="8"/>
  <c r="AM79" i="8"/>
  <c r="AM78" i="8"/>
  <c r="AM77" i="8"/>
  <c r="AM76" i="8"/>
  <c r="AM75" i="8"/>
  <c r="AM74" i="8"/>
  <c r="AM73" i="8"/>
  <c r="AM72" i="8"/>
  <c r="AM71" i="8"/>
  <c r="AM70" i="8"/>
  <c r="AM69" i="8"/>
  <c r="AM68" i="8"/>
  <c r="AM67" i="8"/>
  <c r="AM66" i="8"/>
  <c r="AM65" i="8"/>
  <c r="AM64" i="8"/>
  <c r="AM63" i="8"/>
  <c r="AM62" i="8"/>
  <c r="AM61" i="8"/>
  <c r="AM60" i="8"/>
  <c r="AM59" i="8"/>
  <c r="AM58" i="8"/>
  <c r="AM57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M10" i="7" s="1"/>
  <c r="G145" i="10" l="1"/>
  <c r="G11" i="10"/>
  <c r="G167" i="10"/>
  <c r="G79" i="10"/>
  <c r="G59" i="10"/>
  <c r="G135" i="10"/>
  <c r="G154" i="10"/>
  <c r="G161" i="10"/>
  <c r="G174" i="10"/>
  <c r="G181" i="10"/>
  <c r="G149" i="10"/>
  <c r="G112" i="10"/>
  <c r="G48" i="10"/>
  <c r="G178" i="10"/>
  <c r="G142" i="10"/>
  <c r="G56" i="10"/>
  <c r="G91" i="10"/>
  <c r="G31" i="10"/>
  <c r="G104" i="10"/>
  <c r="G28" i="10"/>
  <c r="G75" i="10"/>
  <c r="G15" i="10"/>
  <c r="G171" i="10"/>
  <c r="G155" i="10"/>
  <c r="G139" i="10"/>
  <c r="G111" i="10"/>
  <c r="G23" i="10"/>
  <c r="G182" i="10"/>
  <c r="G189" i="10"/>
  <c r="G129" i="10"/>
  <c r="G188" i="10"/>
  <c r="G146" i="10"/>
  <c r="G165" i="10"/>
  <c r="G133" i="10"/>
  <c r="G80" i="10"/>
  <c r="G162" i="10"/>
  <c r="G84" i="10"/>
  <c r="G127" i="10"/>
  <c r="G63" i="10"/>
  <c r="G172" i="10"/>
  <c r="G60" i="10"/>
  <c r="G115" i="10"/>
  <c r="G43" i="10"/>
  <c r="G179" i="10"/>
  <c r="G163" i="10"/>
  <c r="G147" i="10"/>
  <c r="G131" i="10"/>
  <c r="G71" i="10"/>
  <c r="G173" i="10"/>
  <c r="G166" i="10"/>
  <c r="G177" i="10"/>
  <c r="G186" i="10"/>
  <c r="G134" i="10"/>
  <c r="G160" i="10"/>
  <c r="G128" i="10"/>
  <c r="G64" i="10"/>
  <c r="G187" i="10"/>
  <c r="G150" i="10"/>
  <c r="G68" i="10"/>
  <c r="G107" i="10"/>
  <c r="G47" i="10"/>
  <c r="G120" i="10"/>
  <c r="G40" i="10"/>
  <c r="G87" i="10"/>
  <c r="G27" i="10"/>
  <c r="G175" i="10"/>
  <c r="G159" i="10"/>
  <c r="G143" i="10"/>
  <c r="G123" i="10"/>
  <c r="G51" i="10"/>
  <c r="G126" i="10"/>
  <c r="G118" i="10"/>
  <c r="G110" i="10"/>
  <c r="G102" i="10"/>
  <c r="G94" i="10"/>
  <c r="G86" i="10"/>
  <c r="G78" i="10"/>
  <c r="G70" i="10"/>
  <c r="G62" i="10"/>
  <c r="G54" i="10"/>
  <c r="G46" i="10"/>
  <c r="G38" i="10"/>
  <c r="G30" i="10"/>
  <c r="G22" i="10"/>
  <c r="G14" i="10"/>
  <c r="G137" i="10"/>
  <c r="G121" i="10"/>
  <c r="G169" i="10"/>
  <c r="G180" i="10"/>
  <c r="G100" i="10"/>
  <c r="G99" i="10"/>
  <c r="G105" i="10"/>
  <c r="G89" i="10"/>
  <c r="G73" i="10"/>
  <c r="G57" i="10"/>
  <c r="G41" i="10"/>
  <c r="G25" i="10"/>
  <c r="G17" i="10"/>
  <c r="G164" i="10"/>
  <c r="G88" i="10"/>
  <c r="G83" i="10"/>
  <c r="G136" i="10"/>
  <c r="G44" i="10"/>
  <c r="G35" i="10"/>
  <c r="G132" i="10"/>
  <c r="G24" i="10"/>
  <c r="G19" i="10"/>
  <c r="G153" i="10"/>
  <c r="G125" i="10"/>
  <c r="G109" i="10"/>
  <c r="G93" i="10"/>
  <c r="G77" i="10"/>
  <c r="G61" i="10"/>
  <c r="G45" i="10"/>
  <c r="G29" i="10"/>
  <c r="G21" i="10"/>
  <c r="G13" i="10"/>
  <c r="G156" i="10"/>
  <c r="G124" i="10"/>
  <c r="G72" i="10"/>
  <c r="G16" i="10"/>
  <c r="G67" i="10"/>
  <c r="G185" i="10"/>
  <c r="G141" i="10"/>
  <c r="G113" i="10"/>
  <c r="G97" i="10"/>
  <c r="G81" i="10"/>
  <c r="G65" i="10"/>
  <c r="G49" i="10"/>
  <c r="G33" i="10"/>
  <c r="G184" i="10"/>
  <c r="G152" i="10"/>
  <c r="G108" i="10"/>
  <c r="G52" i="10"/>
  <c r="G119" i="10"/>
  <c r="G39" i="10"/>
  <c r="AM12" i="7"/>
  <c r="AM16" i="7"/>
  <c r="AM20" i="7"/>
  <c r="AM24" i="7"/>
  <c r="AM28" i="7"/>
  <c r="AM32" i="7"/>
  <c r="AM36" i="7"/>
  <c r="AM40" i="7"/>
  <c r="G157" i="10"/>
  <c r="G117" i="10"/>
  <c r="G101" i="10"/>
  <c r="G85" i="10"/>
  <c r="G69" i="10"/>
  <c r="G53" i="10"/>
  <c r="G37" i="10"/>
  <c r="G168" i="10"/>
  <c r="G148" i="10"/>
  <c r="G116" i="10"/>
  <c r="G76" i="10"/>
  <c r="G36" i="10"/>
  <c r="G103" i="10"/>
  <c r="G55" i="10"/>
  <c r="AM14" i="7"/>
  <c r="AM18" i="7"/>
  <c r="AM22" i="7"/>
  <c r="AM26" i="7"/>
  <c r="AM30" i="7"/>
  <c r="AM34" i="7"/>
  <c r="AM38" i="7"/>
  <c r="AM42" i="7"/>
  <c r="AM46" i="7"/>
  <c r="AM50" i="7"/>
  <c r="AM54" i="7"/>
  <c r="AM58" i="7"/>
  <c r="AM62" i="7"/>
  <c r="AM66" i="7"/>
  <c r="AM70" i="7"/>
  <c r="AM74" i="7"/>
  <c r="AM78" i="7"/>
  <c r="AM82" i="7"/>
  <c r="AM86" i="7"/>
  <c r="AM90" i="7"/>
  <c r="AM94" i="7"/>
  <c r="AM98" i="7"/>
  <c r="AM102" i="7"/>
  <c r="AM106" i="7"/>
  <c r="AM110" i="7"/>
  <c r="AM114" i="7"/>
  <c r="AM118" i="7"/>
  <c r="AM122" i="7"/>
  <c r="AM126" i="7"/>
  <c r="AM130" i="7"/>
  <c r="AM134" i="7"/>
  <c r="AM138" i="7"/>
  <c r="AM142" i="7"/>
  <c r="AM146" i="7"/>
  <c r="AM150" i="7"/>
  <c r="AM154" i="7"/>
  <c r="AM158" i="7"/>
  <c r="AM162" i="7"/>
  <c r="AM166" i="7"/>
  <c r="AM170" i="7"/>
  <c r="AM174" i="7"/>
  <c r="AM178" i="7"/>
  <c r="AM182" i="7"/>
  <c r="AM186" i="7"/>
  <c r="AM11" i="7"/>
  <c r="AM15" i="7"/>
  <c r="AM19" i="7"/>
  <c r="AM23" i="7"/>
  <c r="AM27" i="7"/>
  <c r="AM31" i="7"/>
  <c r="AM35" i="7"/>
  <c r="AM39" i="7"/>
  <c r="AM43" i="7"/>
  <c r="AM47" i="7"/>
  <c r="AM51" i="7"/>
  <c r="AM55" i="7"/>
  <c r="AM59" i="7"/>
  <c r="AM63" i="7"/>
  <c r="AM67" i="7"/>
  <c r="AM71" i="7"/>
  <c r="AM75" i="7"/>
  <c r="AM79" i="7"/>
  <c r="AM83" i="7"/>
  <c r="AM87" i="7"/>
  <c r="AM91" i="7"/>
  <c r="AM95" i="7"/>
  <c r="AM99" i="7"/>
  <c r="AM103" i="7"/>
  <c r="AM107" i="7"/>
  <c r="AM111" i="7"/>
  <c r="AM115" i="7"/>
  <c r="AM119" i="7"/>
  <c r="AM123" i="7"/>
  <c r="AM127" i="7"/>
  <c r="AM131" i="7"/>
  <c r="AM135" i="7"/>
  <c r="AM139" i="7"/>
  <c r="AM143" i="7"/>
  <c r="AM147" i="7"/>
  <c r="AM151" i="7"/>
  <c r="AM155" i="7"/>
  <c r="AM159" i="7"/>
  <c r="AM163" i="7"/>
  <c r="AM167" i="7"/>
  <c r="AM171" i="7"/>
  <c r="AM175" i="7"/>
  <c r="AM179" i="7"/>
  <c r="AM183" i="7"/>
  <c r="AM187" i="7"/>
  <c r="AM44" i="7"/>
  <c r="AM48" i="7"/>
  <c r="AM52" i="7"/>
  <c r="AM56" i="7"/>
  <c r="AM60" i="7"/>
  <c r="AM64" i="7"/>
  <c r="AM68" i="7"/>
  <c r="AM72" i="7"/>
  <c r="AM76" i="7"/>
  <c r="AM80" i="7"/>
  <c r="AM84" i="7"/>
  <c r="AM88" i="7"/>
  <c r="AM92" i="7"/>
  <c r="AM96" i="7"/>
  <c r="AM100" i="7"/>
  <c r="AM104" i="7"/>
  <c r="AM108" i="7"/>
  <c r="AM112" i="7"/>
  <c r="AM116" i="7"/>
  <c r="AM120" i="7"/>
  <c r="AM124" i="7"/>
  <c r="AM128" i="7"/>
  <c r="AM132" i="7"/>
  <c r="AM136" i="7"/>
  <c r="AM140" i="7"/>
  <c r="AM144" i="7"/>
  <c r="AM148" i="7"/>
  <c r="AM152" i="7"/>
  <c r="AM156" i="7"/>
  <c r="AM160" i="7"/>
  <c r="AM164" i="7"/>
  <c r="AM168" i="7"/>
  <c r="AM172" i="7"/>
  <c r="AM176" i="7"/>
  <c r="AM180" i="7"/>
  <c r="AM184" i="7"/>
  <c r="AM188" i="7"/>
  <c r="AM13" i="7"/>
  <c r="AM17" i="7"/>
  <c r="AM21" i="7"/>
  <c r="AM25" i="7"/>
  <c r="AM29" i="7"/>
  <c r="AM33" i="7"/>
  <c r="AM37" i="7"/>
  <c r="AM41" i="7"/>
  <c r="AM45" i="7"/>
  <c r="AM49" i="7"/>
  <c r="AM53" i="7"/>
  <c r="AM57" i="7"/>
  <c r="AM61" i="7"/>
  <c r="AM65" i="7"/>
  <c r="AM69" i="7"/>
  <c r="AM73" i="7"/>
  <c r="AM77" i="7"/>
  <c r="AM81" i="7"/>
  <c r="AM85" i="7"/>
  <c r="AM89" i="7"/>
  <c r="AM93" i="7"/>
  <c r="AM97" i="7"/>
  <c r="AM101" i="7"/>
  <c r="AM105" i="7"/>
  <c r="AM109" i="7"/>
  <c r="AM113" i="7"/>
  <c r="AM117" i="7"/>
  <c r="AM121" i="7"/>
  <c r="AM125" i="7"/>
  <c r="AM129" i="7"/>
  <c r="AM133" i="7"/>
  <c r="AM137" i="7"/>
  <c r="AM141" i="7"/>
  <c r="AM145" i="7"/>
  <c r="AM149" i="7"/>
  <c r="AM153" i="7"/>
  <c r="AM157" i="7"/>
  <c r="AM161" i="7"/>
  <c r="AM165" i="7"/>
  <c r="AM169" i="7"/>
  <c r="AM173" i="7"/>
  <c r="AM177" i="7"/>
  <c r="AM181" i="7"/>
  <c r="AM185" i="7"/>
  <c r="AM189" i="7"/>
  <c r="AL189" i="8"/>
  <c r="AL188" i="8"/>
  <c r="AL187" i="8"/>
  <c r="AL186" i="8"/>
  <c r="AL185" i="8"/>
  <c r="AL184" i="8"/>
  <c r="AL183" i="8"/>
  <c r="AL182" i="8"/>
  <c r="AL181" i="8"/>
  <c r="AL180" i="8"/>
  <c r="AL179" i="8"/>
  <c r="AL178" i="8"/>
  <c r="AL177" i="8"/>
  <c r="AL176" i="8"/>
  <c r="AL175" i="8"/>
  <c r="AL174" i="8"/>
  <c r="AL173" i="8"/>
  <c r="AL172" i="8"/>
  <c r="AL171" i="8"/>
  <c r="AL170" i="8"/>
  <c r="AL169" i="8"/>
  <c r="AL168" i="8"/>
  <c r="AL167" i="8"/>
  <c r="AL166" i="8"/>
  <c r="AL165" i="8"/>
  <c r="AL164" i="8"/>
  <c r="AL163" i="8"/>
  <c r="AL162" i="8"/>
  <c r="AL161" i="8"/>
  <c r="AL160" i="8"/>
  <c r="AL159" i="8"/>
  <c r="AL158" i="8"/>
  <c r="AL157" i="8"/>
  <c r="AL156" i="8"/>
  <c r="AL155" i="8"/>
  <c r="AL154" i="8"/>
  <c r="AL153" i="8"/>
  <c r="AL152" i="8"/>
  <c r="AL151" i="8"/>
  <c r="AL150" i="8"/>
  <c r="AL149" i="8"/>
  <c r="AL148" i="8"/>
  <c r="AL147" i="8"/>
  <c r="AL146" i="8"/>
  <c r="AL145" i="8"/>
  <c r="AL144" i="8"/>
  <c r="AL143" i="8"/>
  <c r="AL142" i="8"/>
  <c r="AL141" i="8"/>
  <c r="AL140" i="8"/>
  <c r="AL139" i="8"/>
  <c r="AL138" i="8"/>
  <c r="AL137" i="8"/>
  <c r="AL136" i="8"/>
  <c r="AL135" i="8"/>
  <c r="AL134" i="8"/>
  <c r="AL133" i="8"/>
  <c r="AL132" i="8"/>
  <c r="AL131" i="8"/>
  <c r="AL130" i="8"/>
  <c r="AL129" i="8"/>
  <c r="AL128" i="8"/>
  <c r="AL127" i="8"/>
  <c r="AL126" i="8"/>
  <c r="AL125" i="8"/>
  <c r="AL124" i="8"/>
  <c r="AL123" i="8"/>
  <c r="AL122" i="8"/>
  <c r="AL121" i="8"/>
  <c r="AL120" i="8"/>
  <c r="AL119" i="8"/>
  <c r="AL118" i="8"/>
  <c r="AL117" i="8"/>
  <c r="AL116" i="8"/>
  <c r="AL115" i="8"/>
  <c r="AL114" i="8"/>
  <c r="AL113" i="8"/>
  <c r="AL112" i="8"/>
  <c r="AL111" i="8"/>
  <c r="AL110" i="8"/>
  <c r="AL109" i="8"/>
  <c r="AL108" i="8"/>
  <c r="AL107" i="8"/>
  <c r="AL106" i="8"/>
  <c r="AL105" i="8"/>
  <c r="AL104" i="8"/>
  <c r="AL103" i="8"/>
  <c r="AL102" i="8"/>
  <c r="AL101" i="8"/>
  <c r="AL100" i="8"/>
  <c r="AL99" i="8"/>
  <c r="AL98" i="8"/>
  <c r="AL97" i="8"/>
  <c r="AL96" i="8"/>
  <c r="AL95" i="8"/>
  <c r="AL94" i="8"/>
  <c r="AL93" i="8"/>
  <c r="AL92" i="8"/>
  <c r="AL91" i="8"/>
  <c r="AL90" i="8"/>
  <c r="AL89" i="8"/>
  <c r="AL88" i="8"/>
  <c r="AL87" i="8"/>
  <c r="AL86" i="8"/>
  <c r="AL85" i="8"/>
  <c r="AL84" i="8"/>
  <c r="AL83" i="8"/>
  <c r="AL82" i="8"/>
  <c r="AL81" i="8"/>
  <c r="AL80" i="8"/>
  <c r="AL79" i="8"/>
  <c r="AL78" i="8"/>
  <c r="AL77" i="8"/>
  <c r="AL76" i="8"/>
  <c r="AL75" i="8"/>
  <c r="AL74" i="8"/>
  <c r="AL73" i="8"/>
  <c r="AL72" i="8"/>
  <c r="AL71" i="8"/>
  <c r="AL70" i="8"/>
  <c r="AL69" i="8"/>
  <c r="AL68" i="8"/>
  <c r="AL67" i="8"/>
  <c r="AL66" i="8"/>
  <c r="AL65" i="8"/>
  <c r="AL64" i="8"/>
  <c r="AL63" i="8"/>
  <c r="AL62" i="8"/>
  <c r="AL61" i="8"/>
  <c r="AL60" i="8"/>
  <c r="AL59" i="8"/>
  <c r="AL58" i="8"/>
  <c r="AL57" i="8"/>
  <c r="AL56" i="8"/>
  <c r="AL55" i="8"/>
  <c r="AL54" i="8"/>
  <c r="AL53" i="8"/>
  <c r="AL52" i="8"/>
  <c r="AL51" i="8"/>
  <c r="AL50" i="8"/>
  <c r="AL49" i="8"/>
  <c r="AL48" i="8"/>
  <c r="AL47" i="8"/>
  <c r="AL46" i="8"/>
  <c r="AL45" i="8"/>
  <c r="AL44" i="8"/>
  <c r="AL43" i="8"/>
  <c r="AL42" i="8"/>
  <c r="AL41" i="8"/>
  <c r="AL40" i="8"/>
  <c r="AL39" i="8"/>
  <c r="AL38" i="8"/>
  <c r="AL37" i="8"/>
  <c r="AL36" i="8"/>
  <c r="AL35" i="8"/>
  <c r="AL34" i="8"/>
  <c r="AL33" i="8"/>
  <c r="AL32" i="8"/>
  <c r="AL31" i="8"/>
  <c r="AL30" i="8"/>
  <c r="AL29" i="8"/>
  <c r="AL28" i="8"/>
  <c r="AL27" i="8"/>
  <c r="AL26" i="8"/>
  <c r="AL25" i="8"/>
  <c r="AL24" i="8"/>
  <c r="AL23" i="8"/>
  <c r="AL22" i="8"/>
  <c r="AL21" i="8"/>
  <c r="AL20" i="8"/>
  <c r="AL19" i="8"/>
  <c r="AL18" i="8"/>
  <c r="AL17" i="8"/>
  <c r="AL16" i="8"/>
  <c r="AL15" i="8"/>
  <c r="AL14" i="8"/>
  <c r="AL13" i="8"/>
  <c r="AL12" i="8"/>
  <c r="AL11" i="8"/>
  <c r="AL10" i="8"/>
  <c r="AL10" i="7" s="1"/>
  <c r="AL22" i="7" l="1"/>
  <c r="AL38" i="7"/>
  <c r="AL11" i="7"/>
  <c r="AL23" i="7"/>
  <c r="AL35" i="7"/>
  <c r="AL43" i="7"/>
  <c r="AL55" i="7"/>
  <c r="AL67" i="7"/>
  <c r="AL79" i="7"/>
  <c r="AL12" i="7"/>
  <c r="AL20" i="7"/>
  <c r="AL28" i="7"/>
  <c r="AL32" i="7"/>
  <c r="AL40" i="7"/>
  <c r="AL44" i="7"/>
  <c r="AL52" i="7"/>
  <c r="AL56" i="7"/>
  <c r="AL64" i="7"/>
  <c r="AL72" i="7"/>
  <c r="AL76" i="7"/>
  <c r="AL84" i="7"/>
  <c r="AL92" i="7"/>
  <c r="AL96" i="7"/>
  <c r="AL104" i="7"/>
  <c r="AL112" i="7"/>
  <c r="AL116" i="7"/>
  <c r="AL124" i="7"/>
  <c r="AL128" i="7"/>
  <c r="AL136" i="7"/>
  <c r="AL144" i="7"/>
  <c r="AL148" i="7"/>
  <c r="AL156" i="7"/>
  <c r="AL168" i="7"/>
  <c r="AL13" i="7"/>
  <c r="AL17" i="7"/>
  <c r="AL21" i="7"/>
  <c r="AL25" i="7"/>
  <c r="AL29" i="7"/>
  <c r="AL33" i="7"/>
  <c r="AL37" i="7"/>
  <c r="AL41" i="7"/>
  <c r="AL45" i="7"/>
  <c r="AL49" i="7"/>
  <c r="AL53" i="7"/>
  <c r="AL57" i="7"/>
  <c r="AL61" i="7"/>
  <c r="AL65" i="7"/>
  <c r="AL69" i="7"/>
  <c r="AL73" i="7"/>
  <c r="AL77" i="7"/>
  <c r="AL81" i="7"/>
  <c r="AL85" i="7"/>
  <c r="AL89" i="7"/>
  <c r="AL93" i="7"/>
  <c r="AL97" i="7"/>
  <c r="AL101" i="7"/>
  <c r="AL105" i="7"/>
  <c r="AL109" i="7"/>
  <c r="AL113" i="7"/>
  <c r="AL117" i="7"/>
  <c r="AL121" i="7"/>
  <c r="AL125" i="7"/>
  <c r="AL129" i="7"/>
  <c r="AL133" i="7"/>
  <c r="AL137" i="7"/>
  <c r="AL141" i="7"/>
  <c r="AL145" i="7"/>
  <c r="AL149" i="7"/>
  <c r="AL153" i="7"/>
  <c r="AL157" i="7"/>
  <c r="AL161" i="7"/>
  <c r="AL165" i="7"/>
  <c r="AL169" i="7"/>
  <c r="AL173" i="7"/>
  <c r="AL177" i="7"/>
  <c r="AL181" i="7"/>
  <c r="AL185" i="7"/>
  <c r="AL189" i="7"/>
  <c r="AL34" i="7"/>
  <c r="AL46" i="7"/>
  <c r="AL50" i="7"/>
  <c r="AL54" i="7"/>
  <c r="AL58" i="7"/>
  <c r="AL62" i="7"/>
  <c r="AL66" i="7"/>
  <c r="AL70" i="7"/>
  <c r="AL74" i="7"/>
  <c r="AL78" i="7"/>
  <c r="AL82" i="7"/>
  <c r="AL86" i="7"/>
  <c r="AL90" i="7"/>
  <c r="AL94" i="7"/>
  <c r="AL98" i="7"/>
  <c r="AL102" i="7"/>
  <c r="AL106" i="7"/>
  <c r="AL110" i="7"/>
  <c r="AL114" i="7"/>
  <c r="AL118" i="7"/>
  <c r="AL122" i="7"/>
  <c r="AL126" i="7"/>
  <c r="AL130" i="7"/>
  <c r="AL134" i="7"/>
  <c r="AL138" i="7"/>
  <c r="AL142" i="7"/>
  <c r="AL146" i="7"/>
  <c r="AL150" i="7"/>
  <c r="AL154" i="7"/>
  <c r="AL158" i="7"/>
  <c r="AL162" i="7"/>
  <c r="AL166" i="7"/>
  <c r="AL170" i="7"/>
  <c r="AL174" i="7"/>
  <c r="AL178" i="7"/>
  <c r="AL182" i="7"/>
  <c r="AL186" i="7"/>
  <c r="AL14" i="7"/>
  <c r="AL26" i="7"/>
  <c r="AL15" i="7"/>
  <c r="AL31" i="7"/>
  <c r="AL47" i="7"/>
  <c r="AL63" i="7"/>
  <c r="AL75" i="7"/>
  <c r="AL83" i="7"/>
  <c r="AL87" i="7"/>
  <c r="AL91" i="7"/>
  <c r="AL95" i="7"/>
  <c r="AL99" i="7"/>
  <c r="AL103" i="7"/>
  <c r="AL107" i="7"/>
  <c r="AL111" i="7"/>
  <c r="AL115" i="7"/>
  <c r="AL119" i="7"/>
  <c r="AL123" i="7"/>
  <c r="AL127" i="7"/>
  <c r="AL131" i="7"/>
  <c r="AL135" i="7"/>
  <c r="AL139" i="7"/>
  <c r="AL143" i="7"/>
  <c r="AL147" i="7"/>
  <c r="AL151" i="7"/>
  <c r="AL155" i="7"/>
  <c r="AL159" i="7"/>
  <c r="AL163" i="7"/>
  <c r="AL167" i="7"/>
  <c r="AL171" i="7"/>
  <c r="AL175" i="7"/>
  <c r="AL179" i="7"/>
  <c r="AL183" i="7"/>
  <c r="AL187" i="7"/>
  <c r="AL18" i="7"/>
  <c r="AL30" i="7"/>
  <c r="AL42" i="7"/>
  <c r="AL19" i="7"/>
  <c r="AL27" i="7"/>
  <c r="AL39" i="7"/>
  <c r="AL51" i="7"/>
  <c r="AL59" i="7"/>
  <c r="AL71" i="7"/>
  <c r="AL16" i="7"/>
  <c r="AL24" i="7"/>
  <c r="AL36" i="7"/>
  <c r="AL48" i="7"/>
  <c r="AL60" i="7"/>
  <c r="AL68" i="7"/>
  <c r="AL80" i="7"/>
  <c r="AL88" i="7"/>
  <c r="AL100" i="7"/>
  <c r="AL108" i="7"/>
  <c r="AL120" i="7"/>
  <c r="AL132" i="7"/>
  <c r="AL140" i="7"/>
  <c r="AL152" i="7"/>
  <c r="AL160" i="7"/>
  <c r="AL164" i="7"/>
  <c r="AL172" i="7"/>
  <c r="AL176" i="7"/>
  <c r="AL180" i="7"/>
  <c r="AL184" i="7"/>
  <c r="AL188" i="7"/>
  <c r="AK189" i="8"/>
  <c r="AK188" i="8"/>
  <c r="AK187" i="8"/>
  <c r="AK186" i="8"/>
  <c r="AK185" i="8"/>
  <c r="AK184" i="8"/>
  <c r="AK183" i="8"/>
  <c r="AK182" i="8"/>
  <c r="AK181" i="8"/>
  <c r="AK180" i="8"/>
  <c r="AK179" i="8"/>
  <c r="AK178" i="8"/>
  <c r="AK177" i="8"/>
  <c r="AK176" i="8"/>
  <c r="AK175" i="8"/>
  <c r="AK174" i="8"/>
  <c r="AK173" i="8"/>
  <c r="AK172" i="8"/>
  <c r="AK171" i="8"/>
  <c r="AK170" i="8"/>
  <c r="AK169" i="8"/>
  <c r="AK168" i="8"/>
  <c r="AK167" i="8"/>
  <c r="AK166" i="8"/>
  <c r="AK165" i="8"/>
  <c r="AK164" i="8"/>
  <c r="AK163" i="8"/>
  <c r="AK162" i="8"/>
  <c r="AK161" i="8"/>
  <c r="AK160" i="8"/>
  <c r="AK159" i="8"/>
  <c r="AK158" i="8"/>
  <c r="AK157" i="8"/>
  <c r="AK156" i="8"/>
  <c r="AK155" i="8"/>
  <c r="AK154" i="8"/>
  <c r="AK153" i="8"/>
  <c r="AK152" i="8"/>
  <c r="AK151" i="8"/>
  <c r="AK150" i="8"/>
  <c r="AK149" i="8"/>
  <c r="AK148" i="8"/>
  <c r="AK147" i="8"/>
  <c r="AK146" i="8"/>
  <c r="AK145" i="8"/>
  <c r="AK144" i="8"/>
  <c r="AK143" i="8"/>
  <c r="AK142" i="8"/>
  <c r="AK141" i="8"/>
  <c r="AK140" i="8"/>
  <c r="AK139" i="8"/>
  <c r="AK138" i="8"/>
  <c r="AK137" i="8"/>
  <c r="AK136" i="8"/>
  <c r="AK135" i="8"/>
  <c r="AK134" i="8"/>
  <c r="AK133" i="8"/>
  <c r="AK132" i="8"/>
  <c r="AK131" i="8"/>
  <c r="AK130" i="8"/>
  <c r="AK129" i="8"/>
  <c r="AK128" i="8"/>
  <c r="AK127" i="8"/>
  <c r="AK126" i="8"/>
  <c r="AK125" i="8"/>
  <c r="AK124" i="8"/>
  <c r="AK123" i="8"/>
  <c r="AK122" i="8"/>
  <c r="AK121" i="8"/>
  <c r="AK120" i="8"/>
  <c r="AK119" i="8"/>
  <c r="AK118" i="8"/>
  <c r="AK117" i="8"/>
  <c r="AK116" i="8"/>
  <c r="AK115" i="8"/>
  <c r="AK114" i="8"/>
  <c r="AK113" i="8"/>
  <c r="AK112" i="8"/>
  <c r="AK111" i="8"/>
  <c r="AK110" i="8"/>
  <c r="AK109" i="8"/>
  <c r="AK108" i="8"/>
  <c r="AK107" i="8"/>
  <c r="AK106" i="8"/>
  <c r="AK105" i="8"/>
  <c r="AK104" i="8"/>
  <c r="AK103" i="8"/>
  <c r="AK102" i="8"/>
  <c r="AK101" i="8"/>
  <c r="AK100" i="8"/>
  <c r="AK99" i="8"/>
  <c r="AK98" i="8"/>
  <c r="AK97" i="8"/>
  <c r="AK96" i="8"/>
  <c r="AK95" i="8"/>
  <c r="AK94" i="8"/>
  <c r="AK93" i="8"/>
  <c r="AK92" i="8"/>
  <c r="AK91" i="8"/>
  <c r="AK90" i="8"/>
  <c r="AK89" i="8"/>
  <c r="AK88" i="8"/>
  <c r="AK87" i="8"/>
  <c r="AK86" i="8"/>
  <c r="AK85" i="8"/>
  <c r="AK84" i="8"/>
  <c r="AK83" i="8"/>
  <c r="AK82" i="8"/>
  <c r="AK81" i="8"/>
  <c r="AK80" i="8"/>
  <c r="AK79" i="8"/>
  <c r="AK78" i="8"/>
  <c r="AK77" i="8"/>
  <c r="AK76" i="8"/>
  <c r="AK75" i="8"/>
  <c r="AK74" i="8"/>
  <c r="AK73" i="8"/>
  <c r="AK72" i="8"/>
  <c r="AK71" i="8"/>
  <c r="AK70" i="8"/>
  <c r="AK69" i="8"/>
  <c r="AK68" i="8"/>
  <c r="AK67" i="8"/>
  <c r="AK66" i="8"/>
  <c r="AK65" i="8"/>
  <c r="AK64" i="8"/>
  <c r="AK63" i="8"/>
  <c r="AK62" i="8"/>
  <c r="AK61" i="8"/>
  <c r="AK60" i="8"/>
  <c r="AK59" i="8"/>
  <c r="AK58" i="8"/>
  <c r="AK57" i="8"/>
  <c r="AK56" i="8"/>
  <c r="AK55" i="8"/>
  <c r="AK54" i="8"/>
  <c r="AK53" i="8"/>
  <c r="AK52" i="8"/>
  <c r="AK51" i="8"/>
  <c r="AK50" i="8"/>
  <c r="AK49" i="8"/>
  <c r="AK48" i="8"/>
  <c r="AK47" i="8"/>
  <c r="AK46" i="8"/>
  <c r="AK45" i="8"/>
  <c r="AK44" i="8"/>
  <c r="AK43" i="8"/>
  <c r="AK42" i="8"/>
  <c r="AK41" i="8"/>
  <c r="AK40" i="8"/>
  <c r="AK39" i="8"/>
  <c r="AK38" i="8"/>
  <c r="AK37" i="8"/>
  <c r="AK36" i="8"/>
  <c r="AK35" i="8"/>
  <c r="AK34" i="8"/>
  <c r="AK33" i="8"/>
  <c r="AK32" i="8"/>
  <c r="AK31" i="8"/>
  <c r="AK30" i="8"/>
  <c r="AK29" i="8"/>
  <c r="AK28" i="8"/>
  <c r="AK27" i="8"/>
  <c r="AK26" i="8"/>
  <c r="AK25" i="8"/>
  <c r="AK24" i="8"/>
  <c r="AK23" i="8"/>
  <c r="AK22" i="8"/>
  <c r="AK21" i="8"/>
  <c r="AK20" i="8"/>
  <c r="AK19" i="8"/>
  <c r="AK18" i="8"/>
  <c r="AK17" i="8"/>
  <c r="AK16" i="8"/>
  <c r="AK15" i="8"/>
  <c r="AK14" i="8"/>
  <c r="AK13" i="8"/>
  <c r="AK12" i="8"/>
  <c r="AK11" i="8"/>
  <c r="AK10" i="8"/>
  <c r="AK10" i="7" s="1"/>
  <c r="AK16" i="7" l="1"/>
  <c r="AK20" i="7"/>
  <c r="AK28" i="7"/>
  <c r="AK36" i="7"/>
  <c r="AK40" i="7"/>
  <c r="AK48" i="7"/>
  <c r="AK52" i="7"/>
  <c r="AK60" i="7"/>
  <c r="AK64" i="7"/>
  <c r="AK72" i="7"/>
  <c r="AK12" i="7"/>
  <c r="AK24" i="7"/>
  <c r="AK32" i="7"/>
  <c r="AK44" i="7"/>
  <c r="AK56" i="7"/>
  <c r="AK68" i="7"/>
  <c r="AK76" i="7"/>
  <c r="AK88" i="7"/>
  <c r="AK92" i="7"/>
  <c r="AK100" i="7"/>
  <c r="AK108" i="7"/>
  <c r="AK116" i="7"/>
  <c r="AK13" i="7"/>
  <c r="AK17" i="7"/>
  <c r="AK21" i="7"/>
  <c r="AK25" i="7"/>
  <c r="AK29" i="7"/>
  <c r="AK33" i="7"/>
  <c r="AK37" i="7"/>
  <c r="AK41" i="7"/>
  <c r="AK45" i="7"/>
  <c r="AK49" i="7"/>
  <c r="AK11" i="7"/>
  <c r="AK15" i="7"/>
  <c r="AK19" i="7"/>
  <c r="AK23" i="7"/>
  <c r="AK27" i="7"/>
  <c r="AK31" i="7"/>
  <c r="AK35" i="7"/>
  <c r="AK80" i="7"/>
  <c r="AK84" i="7"/>
  <c r="AK96" i="7"/>
  <c r="AK104" i="7"/>
  <c r="AK112" i="7"/>
  <c r="AK120" i="7"/>
  <c r="AK39" i="7"/>
  <c r="AK43" i="7"/>
  <c r="AK47" i="7"/>
  <c r="AK51" i="7"/>
  <c r="AK55" i="7"/>
  <c r="AK59" i="7"/>
  <c r="AK63" i="7"/>
  <c r="AK67" i="7"/>
  <c r="AK71" i="7"/>
  <c r="AK75" i="7"/>
  <c r="AK79" i="7"/>
  <c r="AK83" i="7"/>
  <c r="AK87" i="7"/>
  <c r="AK91" i="7"/>
  <c r="AK95" i="7"/>
  <c r="AK53" i="7"/>
  <c r="AK57" i="7"/>
  <c r="AK61" i="7"/>
  <c r="AK65" i="7"/>
  <c r="AK69" i="7"/>
  <c r="AK73" i="7"/>
  <c r="AK77" i="7"/>
  <c r="AK81" i="7"/>
  <c r="AK85" i="7"/>
  <c r="AK89" i="7"/>
  <c r="AK93" i="7"/>
  <c r="AK97" i="7"/>
  <c r="AK101" i="7"/>
  <c r="AK105" i="7"/>
  <c r="AK109" i="7"/>
  <c r="AK113" i="7"/>
  <c r="AK117" i="7"/>
  <c r="AK14" i="7"/>
  <c r="AK18" i="7"/>
  <c r="AK22" i="7"/>
  <c r="AK26" i="7"/>
  <c r="AK30" i="7"/>
  <c r="AK34" i="7"/>
  <c r="AK38" i="7"/>
  <c r="AK42" i="7"/>
  <c r="AK46" i="7"/>
  <c r="AK50" i="7"/>
  <c r="AK54" i="7"/>
  <c r="AK58" i="7"/>
  <c r="AK62" i="7"/>
  <c r="AK66" i="7"/>
  <c r="AK70" i="7"/>
  <c r="AK74" i="7"/>
  <c r="AK78" i="7"/>
  <c r="AK82" i="7"/>
  <c r="AK86" i="7"/>
  <c r="AK90" i="7"/>
  <c r="AK94" i="7"/>
  <c r="AK98" i="7"/>
  <c r="AK102" i="7"/>
  <c r="AK106" i="7"/>
  <c r="AK110" i="7"/>
  <c r="AK114" i="7"/>
  <c r="AK118" i="7"/>
  <c r="AK122" i="7"/>
  <c r="AK126" i="7"/>
  <c r="AK130" i="7"/>
  <c r="AK134" i="7"/>
  <c r="AK138" i="7"/>
  <c r="AK142" i="7"/>
  <c r="AK146" i="7"/>
  <c r="AK150" i="7"/>
  <c r="AK154" i="7"/>
  <c r="AK158" i="7"/>
  <c r="AK162" i="7"/>
  <c r="AK166" i="7"/>
  <c r="AK170" i="7"/>
  <c r="AK174" i="7"/>
  <c r="AK178" i="7"/>
  <c r="AK182" i="7"/>
  <c r="AK186" i="7"/>
  <c r="AK99" i="7"/>
  <c r="AK103" i="7"/>
  <c r="AK107" i="7"/>
  <c r="AK111" i="7"/>
  <c r="AK115" i="7"/>
  <c r="AK119" i="7"/>
  <c r="AK123" i="7"/>
  <c r="AK127" i="7"/>
  <c r="AK131" i="7"/>
  <c r="AK135" i="7"/>
  <c r="AK139" i="7"/>
  <c r="AK143" i="7"/>
  <c r="AK147" i="7"/>
  <c r="AK151" i="7"/>
  <c r="AK155" i="7"/>
  <c r="AK159" i="7"/>
  <c r="AK163" i="7"/>
  <c r="AK167" i="7"/>
  <c r="AK171" i="7"/>
  <c r="AK175" i="7"/>
  <c r="AK179" i="7"/>
  <c r="AK183" i="7"/>
  <c r="AK187" i="7"/>
  <c r="AK124" i="7"/>
  <c r="AK128" i="7"/>
  <c r="AK132" i="7"/>
  <c r="AK136" i="7"/>
  <c r="AK140" i="7"/>
  <c r="AK144" i="7"/>
  <c r="AK148" i="7"/>
  <c r="AK152" i="7"/>
  <c r="AK156" i="7"/>
  <c r="AK160" i="7"/>
  <c r="AK164" i="7"/>
  <c r="AK168" i="7"/>
  <c r="AK172" i="7"/>
  <c r="AK176" i="7"/>
  <c r="AK180" i="7"/>
  <c r="AK184" i="7"/>
  <c r="AK188" i="7"/>
  <c r="AK121" i="7"/>
  <c r="AK125" i="7"/>
  <c r="AK129" i="7"/>
  <c r="AK133" i="7"/>
  <c r="AK137" i="7"/>
  <c r="AK141" i="7"/>
  <c r="AK145" i="7"/>
  <c r="AK149" i="7"/>
  <c r="AK153" i="7"/>
  <c r="AK157" i="7"/>
  <c r="AK161" i="7"/>
  <c r="AK165" i="7"/>
  <c r="AK169" i="7"/>
  <c r="AK173" i="7"/>
  <c r="AK177" i="7"/>
  <c r="AK181" i="7"/>
  <c r="AK185" i="7"/>
  <c r="AK189" i="7"/>
  <c r="AJ189" i="8"/>
  <c r="AI189" i="8"/>
  <c r="AH189" i="8"/>
  <c r="AG189" i="8"/>
  <c r="AF189" i="8"/>
  <c r="AE189" i="8"/>
  <c r="AD189" i="8"/>
  <c r="AC189" i="8"/>
  <c r="AB189" i="8"/>
  <c r="AA189" i="8"/>
  <c r="Z189" i="8"/>
  <c r="Y189" i="8"/>
  <c r="X189" i="8"/>
  <c r="W189" i="8"/>
  <c r="V189" i="8"/>
  <c r="U189" i="8"/>
  <c r="T189" i="8"/>
  <c r="S189" i="8"/>
  <c r="R189" i="8"/>
  <c r="Q189" i="8"/>
  <c r="P189" i="8"/>
  <c r="AJ188" i="8"/>
  <c r="AI188" i="8"/>
  <c r="AH188" i="8"/>
  <c r="AG188" i="8"/>
  <c r="AF188" i="8"/>
  <c r="AE188" i="8"/>
  <c r="AD188" i="8"/>
  <c r="AC188" i="8"/>
  <c r="AB188" i="8"/>
  <c r="AA188" i="8"/>
  <c r="Z188" i="8"/>
  <c r="Y188" i="8"/>
  <c r="X188" i="8"/>
  <c r="W188" i="8"/>
  <c r="V188" i="8"/>
  <c r="U188" i="8"/>
  <c r="T188" i="8"/>
  <c r="S188" i="8"/>
  <c r="R188" i="8"/>
  <c r="Q188" i="8"/>
  <c r="P188" i="8"/>
  <c r="AJ187" i="8"/>
  <c r="AI187" i="8"/>
  <c r="AH187" i="8"/>
  <c r="AG187" i="8"/>
  <c r="AF187" i="8"/>
  <c r="AE187" i="8"/>
  <c r="AD187" i="8"/>
  <c r="AC187" i="8"/>
  <c r="AB187" i="8"/>
  <c r="AA187" i="8"/>
  <c r="Z187" i="8"/>
  <c r="Y187" i="8"/>
  <c r="X187" i="8"/>
  <c r="W187" i="8"/>
  <c r="V187" i="8"/>
  <c r="U187" i="8"/>
  <c r="T187" i="8"/>
  <c r="S187" i="8"/>
  <c r="R187" i="8"/>
  <c r="Q187" i="8"/>
  <c r="P187" i="8"/>
  <c r="AJ186" i="8"/>
  <c r="AI186" i="8"/>
  <c r="AH186" i="8"/>
  <c r="AG186" i="8"/>
  <c r="AF186" i="8"/>
  <c r="AE186" i="8"/>
  <c r="AD186" i="8"/>
  <c r="AC186" i="8"/>
  <c r="AB186" i="8"/>
  <c r="AA186" i="8"/>
  <c r="Z186" i="8"/>
  <c r="Y186" i="8"/>
  <c r="X186" i="8"/>
  <c r="W186" i="8"/>
  <c r="V186" i="8"/>
  <c r="U186" i="8"/>
  <c r="T186" i="8"/>
  <c r="S186" i="8"/>
  <c r="R186" i="8"/>
  <c r="Q186" i="8"/>
  <c r="P186" i="8"/>
  <c r="AJ185" i="8"/>
  <c r="AI185" i="8"/>
  <c r="AH185" i="8"/>
  <c r="AG185" i="8"/>
  <c r="AF185" i="8"/>
  <c r="AE185" i="8"/>
  <c r="AD185" i="8"/>
  <c r="AC185" i="8"/>
  <c r="AB185" i="8"/>
  <c r="AA185" i="8"/>
  <c r="Z185" i="8"/>
  <c r="Y185" i="8"/>
  <c r="X185" i="8"/>
  <c r="W185" i="8"/>
  <c r="V185" i="8"/>
  <c r="U185" i="8"/>
  <c r="T185" i="8"/>
  <c r="S185" i="8"/>
  <c r="R185" i="8"/>
  <c r="Q185" i="8"/>
  <c r="P185" i="8"/>
  <c r="AJ184" i="8"/>
  <c r="AI184" i="8"/>
  <c r="AH184" i="8"/>
  <c r="AG184" i="8"/>
  <c r="AF184" i="8"/>
  <c r="AE184" i="8"/>
  <c r="AD184" i="8"/>
  <c r="AC184" i="8"/>
  <c r="AB184" i="8"/>
  <c r="AA184" i="8"/>
  <c r="Z184" i="8"/>
  <c r="Y184" i="8"/>
  <c r="X184" i="8"/>
  <c r="W184" i="8"/>
  <c r="V184" i="8"/>
  <c r="U184" i="8"/>
  <c r="T184" i="8"/>
  <c r="S184" i="8"/>
  <c r="R184" i="8"/>
  <c r="Q184" i="8"/>
  <c r="P184" i="8"/>
  <c r="AJ183" i="8"/>
  <c r="AI183" i="8"/>
  <c r="AH183" i="8"/>
  <c r="AG183" i="8"/>
  <c r="AF183" i="8"/>
  <c r="AE183" i="8"/>
  <c r="AD183" i="8"/>
  <c r="AC183" i="8"/>
  <c r="AB183" i="8"/>
  <c r="AA183" i="8"/>
  <c r="Z183" i="8"/>
  <c r="Y183" i="8"/>
  <c r="X183" i="8"/>
  <c r="W183" i="8"/>
  <c r="V183" i="8"/>
  <c r="U183" i="8"/>
  <c r="T183" i="8"/>
  <c r="S183" i="8"/>
  <c r="R183" i="8"/>
  <c r="Q183" i="8"/>
  <c r="P183" i="8"/>
  <c r="AJ182" i="8"/>
  <c r="AI182" i="8"/>
  <c r="AH182" i="8"/>
  <c r="AG182" i="8"/>
  <c r="AF182" i="8"/>
  <c r="AE182" i="8"/>
  <c r="AD182" i="8"/>
  <c r="AC182" i="8"/>
  <c r="AB182" i="8"/>
  <c r="AA182" i="8"/>
  <c r="Z182" i="8"/>
  <c r="Y182" i="8"/>
  <c r="X182" i="8"/>
  <c r="W182" i="8"/>
  <c r="V182" i="8"/>
  <c r="U182" i="8"/>
  <c r="T182" i="8"/>
  <c r="S182" i="8"/>
  <c r="R182" i="8"/>
  <c r="Q182" i="8"/>
  <c r="P182" i="8"/>
  <c r="AJ181" i="8"/>
  <c r="AI181" i="8"/>
  <c r="AH181" i="8"/>
  <c r="AG181" i="8"/>
  <c r="AF181" i="8"/>
  <c r="AE181" i="8"/>
  <c r="AD181" i="8"/>
  <c r="AC181" i="8"/>
  <c r="AB181" i="8"/>
  <c r="AA181" i="8"/>
  <c r="Z181" i="8"/>
  <c r="Y181" i="8"/>
  <c r="X181" i="8"/>
  <c r="W181" i="8"/>
  <c r="V181" i="8"/>
  <c r="U181" i="8"/>
  <c r="T181" i="8"/>
  <c r="S181" i="8"/>
  <c r="R181" i="8"/>
  <c r="Q181" i="8"/>
  <c r="P181" i="8"/>
  <c r="AJ180" i="8"/>
  <c r="AI180" i="8"/>
  <c r="AH180" i="8"/>
  <c r="AG180" i="8"/>
  <c r="AF180" i="8"/>
  <c r="AE180" i="8"/>
  <c r="AD180" i="8"/>
  <c r="AC180" i="8"/>
  <c r="AB180" i="8"/>
  <c r="AA180" i="8"/>
  <c r="Z180" i="8"/>
  <c r="Y180" i="8"/>
  <c r="X180" i="8"/>
  <c r="W180" i="8"/>
  <c r="V180" i="8"/>
  <c r="U180" i="8"/>
  <c r="T180" i="8"/>
  <c r="S180" i="8"/>
  <c r="R180" i="8"/>
  <c r="Q180" i="8"/>
  <c r="P180" i="8"/>
  <c r="AJ179" i="8"/>
  <c r="AI179" i="8"/>
  <c r="AH179" i="8"/>
  <c r="AG179" i="8"/>
  <c r="AF179" i="8"/>
  <c r="AE179" i="8"/>
  <c r="AD179" i="8"/>
  <c r="AC179" i="8"/>
  <c r="AB179" i="8"/>
  <c r="AA179" i="8"/>
  <c r="Z179" i="8"/>
  <c r="Y179" i="8"/>
  <c r="X179" i="8"/>
  <c r="W179" i="8"/>
  <c r="V179" i="8"/>
  <c r="U179" i="8"/>
  <c r="T179" i="8"/>
  <c r="S179" i="8"/>
  <c r="R179" i="8"/>
  <c r="Q179" i="8"/>
  <c r="P179" i="8"/>
  <c r="AJ178" i="8"/>
  <c r="AI178" i="8"/>
  <c r="AH178" i="8"/>
  <c r="AG178" i="8"/>
  <c r="AF178" i="8"/>
  <c r="AE178" i="8"/>
  <c r="AD178" i="8"/>
  <c r="AC178" i="8"/>
  <c r="AB178" i="8"/>
  <c r="AA178" i="8"/>
  <c r="Z178" i="8"/>
  <c r="Y178" i="8"/>
  <c r="X178" i="8"/>
  <c r="W178" i="8"/>
  <c r="V178" i="8"/>
  <c r="U178" i="8"/>
  <c r="T178" i="8"/>
  <c r="S178" i="8"/>
  <c r="R178" i="8"/>
  <c r="Q178" i="8"/>
  <c r="P178" i="8"/>
  <c r="AJ177" i="8"/>
  <c r="AI177" i="8"/>
  <c r="AH177" i="8"/>
  <c r="AG177" i="8"/>
  <c r="AF177" i="8"/>
  <c r="AE177" i="8"/>
  <c r="AD177" i="8"/>
  <c r="AC177" i="8"/>
  <c r="AB177" i="8"/>
  <c r="AA177" i="8"/>
  <c r="Z177" i="8"/>
  <c r="Y177" i="8"/>
  <c r="X177" i="8"/>
  <c r="W177" i="8"/>
  <c r="V177" i="8"/>
  <c r="U177" i="8"/>
  <c r="T177" i="8"/>
  <c r="S177" i="8"/>
  <c r="R177" i="8"/>
  <c r="Q177" i="8"/>
  <c r="P177" i="8"/>
  <c r="AJ176" i="8"/>
  <c r="AI176" i="8"/>
  <c r="AH176" i="8"/>
  <c r="AG176" i="8"/>
  <c r="AF176" i="8"/>
  <c r="AE176" i="8"/>
  <c r="AD176" i="8"/>
  <c r="AC176" i="8"/>
  <c r="AB176" i="8"/>
  <c r="AA176" i="8"/>
  <c r="Z176" i="8"/>
  <c r="Y176" i="8"/>
  <c r="X176" i="8"/>
  <c r="W176" i="8"/>
  <c r="V176" i="8"/>
  <c r="U176" i="8"/>
  <c r="T176" i="8"/>
  <c r="S176" i="8"/>
  <c r="R176" i="8"/>
  <c r="Q176" i="8"/>
  <c r="P176" i="8"/>
  <c r="AJ175" i="8"/>
  <c r="AI175" i="8"/>
  <c r="AH175" i="8"/>
  <c r="AG175" i="8"/>
  <c r="AF175" i="8"/>
  <c r="AE175" i="8"/>
  <c r="AD175" i="8"/>
  <c r="AC175" i="8"/>
  <c r="AB175" i="8"/>
  <c r="AA175" i="8"/>
  <c r="Z175" i="8"/>
  <c r="Y175" i="8"/>
  <c r="X175" i="8"/>
  <c r="W175" i="8"/>
  <c r="V175" i="8"/>
  <c r="U175" i="8"/>
  <c r="T175" i="8"/>
  <c r="S175" i="8"/>
  <c r="R175" i="8"/>
  <c r="Q175" i="8"/>
  <c r="P175" i="8"/>
  <c r="AJ174" i="8"/>
  <c r="AI174" i="8"/>
  <c r="AH174" i="8"/>
  <c r="AG174" i="8"/>
  <c r="AF174" i="8"/>
  <c r="AE174" i="8"/>
  <c r="AD174" i="8"/>
  <c r="AC174" i="8"/>
  <c r="AB174" i="8"/>
  <c r="AA174" i="8"/>
  <c r="Z174" i="8"/>
  <c r="Y174" i="8"/>
  <c r="X174" i="8"/>
  <c r="W174" i="8"/>
  <c r="V174" i="8"/>
  <c r="U174" i="8"/>
  <c r="T174" i="8"/>
  <c r="S174" i="8"/>
  <c r="R174" i="8"/>
  <c r="Q174" i="8"/>
  <c r="P174" i="8"/>
  <c r="AJ173" i="8"/>
  <c r="AI173" i="8"/>
  <c r="AH173" i="8"/>
  <c r="AG173" i="8"/>
  <c r="AF173" i="8"/>
  <c r="AE173" i="8"/>
  <c r="AD173" i="8"/>
  <c r="AC173" i="8"/>
  <c r="AB173" i="8"/>
  <c r="AA173" i="8"/>
  <c r="Z173" i="8"/>
  <c r="Y173" i="8"/>
  <c r="X173" i="8"/>
  <c r="W173" i="8"/>
  <c r="V173" i="8"/>
  <c r="U173" i="8"/>
  <c r="T173" i="8"/>
  <c r="S173" i="8"/>
  <c r="R173" i="8"/>
  <c r="Q173" i="8"/>
  <c r="P173" i="8"/>
  <c r="AJ172" i="8"/>
  <c r="AI172" i="8"/>
  <c r="AH172" i="8"/>
  <c r="AG172" i="8"/>
  <c r="AF172" i="8"/>
  <c r="AE172" i="8"/>
  <c r="AD172" i="8"/>
  <c r="AC172" i="8"/>
  <c r="AB172" i="8"/>
  <c r="AA172" i="8"/>
  <c r="Z172" i="8"/>
  <c r="Y172" i="8"/>
  <c r="X172" i="8"/>
  <c r="W172" i="8"/>
  <c r="V172" i="8"/>
  <c r="U172" i="8"/>
  <c r="T172" i="8"/>
  <c r="S172" i="8"/>
  <c r="R172" i="8"/>
  <c r="Q172" i="8"/>
  <c r="P172" i="8"/>
  <c r="AJ171" i="8"/>
  <c r="AI171" i="8"/>
  <c r="AH171" i="8"/>
  <c r="AG171" i="8"/>
  <c r="AF171" i="8"/>
  <c r="AE171" i="8"/>
  <c r="AD171" i="8"/>
  <c r="AC171" i="8"/>
  <c r="AB171" i="8"/>
  <c r="AA171" i="8"/>
  <c r="Z171" i="8"/>
  <c r="Y171" i="8"/>
  <c r="X171" i="8"/>
  <c r="W171" i="8"/>
  <c r="V171" i="8"/>
  <c r="U171" i="8"/>
  <c r="T171" i="8"/>
  <c r="S171" i="8"/>
  <c r="R171" i="8"/>
  <c r="Q171" i="8"/>
  <c r="P171" i="8"/>
  <c r="AJ170" i="8"/>
  <c r="AI170" i="8"/>
  <c r="AH170" i="8"/>
  <c r="AG170" i="8"/>
  <c r="AF170" i="8"/>
  <c r="AE170" i="8"/>
  <c r="AD170" i="8"/>
  <c r="AC170" i="8"/>
  <c r="AB170" i="8"/>
  <c r="AA170" i="8"/>
  <c r="Z170" i="8"/>
  <c r="Y170" i="8"/>
  <c r="X170" i="8"/>
  <c r="W170" i="8"/>
  <c r="V170" i="8"/>
  <c r="U170" i="8"/>
  <c r="T170" i="8"/>
  <c r="S170" i="8"/>
  <c r="R170" i="8"/>
  <c r="Q170" i="8"/>
  <c r="P170" i="8"/>
  <c r="AJ169" i="8"/>
  <c r="AI169" i="8"/>
  <c r="AH169" i="8"/>
  <c r="AG169" i="8"/>
  <c r="AF169" i="8"/>
  <c r="AE169" i="8"/>
  <c r="AD169" i="8"/>
  <c r="AC169" i="8"/>
  <c r="AB169" i="8"/>
  <c r="AA169" i="8"/>
  <c r="Z169" i="8"/>
  <c r="Y169" i="8"/>
  <c r="X169" i="8"/>
  <c r="W169" i="8"/>
  <c r="V169" i="8"/>
  <c r="U169" i="8"/>
  <c r="T169" i="8"/>
  <c r="S169" i="8"/>
  <c r="R169" i="8"/>
  <c r="Q169" i="8"/>
  <c r="P169" i="8"/>
  <c r="AJ168" i="8"/>
  <c r="AI168" i="8"/>
  <c r="AH168" i="8"/>
  <c r="AG168" i="8"/>
  <c r="AF168" i="8"/>
  <c r="AE168" i="8"/>
  <c r="AD168" i="8"/>
  <c r="AC168" i="8"/>
  <c r="AB168" i="8"/>
  <c r="AA168" i="8"/>
  <c r="Z168" i="8"/>
  <c r="Y168" i="8"/>
  <c r="X168" i="8"/>
  <c r="W168" i="8"/>
  <c r="V168" i="8"/>
  <c r="U168" i="8"/>
  <c r="T168" i="8"/>
  <c r="S168" i="8"/>
  <c r="R168" i="8"/>
  <c r="Q168" i="8"/>
  <c r="P168" i="8"/>
  <c r="AJ167" i="8"/>
  <c r="AI167" i="8"/>
  <c r="AH167" i="8"/>
  <c r="AG167" i="8"/>
  <c r="AF167" i="8"/>
  <c r="AE167" i="8"/>
  <c r="AD167" i="8"/>
  <c r="AC167" i="8"/>
  <c r="AB167" i="8"/>
  <c r="AA167" i="8"/>
  <c r="Z167" i="8"/>
  <c r="Y167" i="8"/>
  <c r="X167" i="8"/>
  <c r="W167" i="8"/>
  <c r="V167" i="8"/>
  <c r="U167" i="8"/>
  <c r="T167" i="8"/>
  <c r="S167" i="8"/>
  <c r="R167" i="8"/>
  <c r="Q167" i="8"/>
  <c r="P167" i="8"/>
  <c r="AJ166" i="8"/>
  <c r="AI166" i="8"/>
  <c r="AH166" i="8"/>
  <c r="AG166" i="8"/>
  <c r="AF166" i="8"/>
  <c r="AE166" i="8"/>
  <c r="AD166" i="8"/>
  <c r="AC166" i="8"/>
  <c r="AB166" i="8"/>
  <c r="AA166" i="8"/>
  <c r="Z166" i="8"/>
  <c r="Y166" i="8"/>
  <c r="X166" i="8"/>
  <c r="W166" i="8"/>
  <c r="V166" i="8"/>
  <c r="U166" i="8"/>
  <c r="T166" i="8"/>
  <c r="S166" i="8"/>
  <c r="R166" i="8"/>
  <c r="Q166" i="8"/>
  <c r="P166" i="8"/>
  <c r="AJ165" i="8"/>
  <c r="AI165" i="8"/>
  <c r="AH165" i="8"/>
  <c r="AG165" i="8"/>
  <c r="AF165" i="8"/>
  <c r="AE165" i="8"/>
  <c r="AD165" i="8"/>
  <c r="AC165" i="8"/>
  <c r="AB165" i="8"/>
  <c r="AA165" i="8"/>
  <c r="Z165" i="8"/>
  <c r="Y165" i="8"/>
  <c r="X165" i="8"/>
  <c r="W165" i="8"/>
  <c r="V165" i="8"/>
  <c r="U165" i="8"/>
  <c r="T165" i="8"/>
  <c r="S165" i="8"/>
  <c r="R165" i="8"/>
  <c r="Q165" i="8"/>
  <c r="P165" i="8"/>
  <c r="AJ164" i="8"/>
  <c r="AI164" i="8"/>
  <c r="AH164" i="8"/>
  <c r="AG164" i="8"/>
  <c r="AF164" i="8"/>
  <c r="AE164" i="8"/>
  <c r="AD164" i="8"/>
  <c r="AC164" i="8"/>
  <c r="AB164" i="8"/>
  <c r="AA164" i="8"/>
  <c r="Z164" i="8"/>
  <c r="Y164" i="8"/>
  <c r="X164" i="8"/>
  <c r="W164" i="8"/>
  <c r="V164" i="8"/>
  <c r="U164" i="8"/>
  <c r="T164" i="8"/>
  <c r="S164" i="8"/>
  <c r="R164" i="8"/>
  <c r="Q164" i="8"/>
  <c r="P164" i="8"/>
  <c r="AJ163" i="8"/>
  <c r="AI163" i="8"/>
  <c r="AH163" i="8"/>
  <c r="AG163" i="8"/>
  <c r="AF163" i="8"/>
  <c r="AE163" i="8"/>
  <c r="AD163" i="8"/>
  <c r="AC163" i="8"/>
  <c r="AB163" i="8"/>
  <c r="AA163" i="8"/>
  <c r="Z163" i="8"/>
  <c r="Y163" i="8"/>
  <c r="X163" i="8"/>
  <c r="W163" i="8"/>
  <c r="V163" i="8"/>
  <c r="U163" i="8"/>
  <c r="T163" i="8"/>
  <c r="S163" i="8"/>
  <c r="R163" i="8"/>
  <c r="Q163" i="8"/>
  <c r="P163" i="8"/>
  <c r="AJ162" i="8"/>
  <c r="AI162" i="8"/>
  <c r="AH162" i="8"/>
  <c r="AG162" i="8"/>
  <c r="AF162" i="8"/>
  <c r="AE162" i="8"/>
  <c r="AD162" i="8"/>
  <c r="AC162" i="8"/>
  <c r="AB162" i="8"/>
  <c r="AA162" i="8"/>
  <c r="Z162" i="8"/>
  <c r="Y162" i="8"/>
  <c r="X162" i="8"/>
  <c r="W162" i="8"/>
  <c r="V162" i="8"/>
  <c r="U162" i="8"/>
  <c r="T162" i="8"/>
  <c r="S162" i="8"/>
  <c r="R162" i="8"/>
  <c r="Q162" i="8"/>
  <c r="P162" i="8"/>
  <c r="AJ161" i="8"/>
  <c r="AI161" i="8"/>
  <c r="AH161" i="8"/>
  <c r="AG161" i="8"/>
  <c r="AF161" i="8"/>
  <c r="AE161" i="8"/>
  <c r="AD161" i="8"/>
  <c r="AC161" i="8"/>
  <c r="AB161" i="8"/>
  <c r="AA161" i="8"/>
  <c r="Z161" i="8"/>
  <c r="Y161" i="8"/>
  <c r="X161" i="8"/>
  <c r="W161" i="8"/>
  <c r="V161" i="8"/>
  <c r="U161" i="8"/>
  <c r="T161" i="8"/>
  <c r="S161" i="8"/>
  <c r="R161" i="8"/>
  <c r="Q161" i="8"/>
  <c r="P161" i="8"/>
  <c r="AJ160" i="8"/>
  <c r="AI160" i="8"/>
  <c r="AH160" i="8"/>
  <c r="AG160" i="8"/>
  <c r="AF160" i="8"/>
  <c r="AE160" i="8"/>
  <c r="AD160" i="8"/>
  <c r="AC160" i="8"/>
  <c r="AB160" i="8"/>
  <c r="AA160" i="8"/>
  <c r="Z160" i="8"/>
  <c r="Y160" i="8"/>
  <c r="X160" i="8"/>
  <c r="W160" i="8"/>
  <c r="V160" i="8"/>
  <c r="U160" i="8"/>
  <c r="T160" i="8"/>
  <c r="S160" i="8"/>
  <c r="R160" i="8"/>
  <c r="Q160" i="8"/>
  <c r="P160" i="8"/>
  <c r="AJ159" i="8"/>
  <c r="AI159" i="8"/>
  <c r="AH159" i="8"/>
  <c r="AG159" i="8"/>
  <c r="AF159" i="8"/>
  <c r="AE159" i="8"/>
  <c r="AD159" i="8"/>
  <c r="AC159" i="8"/>
  <c r="AB159" i="8"/>
  <c r="AA159" i="8"/>
  <c r="Z159" i="8"/>
  <c r="Y159" i="8"/>
  <c r="X159" i="8"/>
  <c r="W159" i="8"/>
  <c r="V159" i="8"/>
  <c r="U159" i="8"/>
  <c r="T159" i="8"/>
  <c r="S159" i="8"/>
  <c r="R159" i="8"/>
  <c r="Q159" i="8"/>
  <c r="P159" i="8"/>
  <c r="AJ158" i="8"/>
  <c r="AI158" i="8"/>
  <c r="AH158" i="8"/>
  <c r="AG158" i="8"/>
  <c r="AF158" i="8"/>
  <c r="AE158" i="8"/>
  <c r="AD158" i="8"/>
  <c r="AC158" i="8"/>
  <c r="AB158" i="8"/>
  <c r="AA158" i="8"/>
  <c r="Z158" i="8"/>
  <c r="Y158" i="8"/>
  <c r="X158" i="8"/>
  <c r="W158" i="8"/>
  <c r="V158" i="8"/>
  <c r="U158" i="8"/>
  <c r="T158" i="8"/>
  <c r="S158" i="8"/>
  <c r="R158" i="8"/>
  <c r="Q158" i="8"/>
  <c r="P158" i="8"/>
  <c r="AJ157" i="8"/>
  <c r="AI157" i="8"/>
  <c r="AH157" i="8"/>
  <c r="AG157" i="8"/>
  <c r="AF157" i="8"/>
  <c r="AE157" i="8"/>
  <c r="AD157" i="8"/>
  <c r="AC157" i="8"/>
  <c r="AB157" i="8"/>
  <c r="AA157" i="8"/>
  <c r="Z157" i="8"/>
  <c r="Y157" i="8"/>
  <c r="X157" i="8"/>
  <c r="W157" i="8"/>
  <c r="V157" i="8"/>
  <c r="U157" i="8"/>
  <c r="T157" i="8"/>
  <c r="S157" i="8"/>
  <c r="R157" i="8"/>
  <c r="Q157" i="8"/>
  <c r="P157" i="8"/>
  <c r="AJ156" i="8"/>
  <c r="AI156" i="8"/>
  <c r="AH156" i="8"/>
  <c r="AG156" i="8"/>
  <c r="AF156" i="8"/>
  <c r="AE156" i="8"/>
  <c r="AD156" i="8"/>
  <c r="AC156" i="8"/>
  <c r="AB156" i="8"/>
  <c r="AA156" i="8"/>
  <c r="Z156" i="8"/>
  <c r="Y156" i="8"/>
  <c r="X156" i="8"/>
  <c r="W156" i="8"/>
  <c r="V156" i="8"/>
  <c r="U156" i="8"/>
  <c r="T156" i="8"/>
  <c r="S156" i="8"/>
  <c r="R156" i="8"/>
  <c r="Q156" i="8"/>
  <c r="P156" i="8"/>
  <c r="AJ155" i="8"/>
  <c r="AI155" i="8"/>
  <c r="AH155" i="8"/>
  <c r="AG155" i="8"/>
  <c r="AF155" i="8"/>
  <c r="AE155" i="8"/>
  <c r="AD155" i="8"/>
  <c r="AC155" i="8"/>
  <c r="AB155" i="8"/>
  <c r="AA155" i="8"/>
  <c r="Z155" i="8"/>
  <c r="Y155" i="8"/>
  <c r="X155" i="8"/>
  <c r="W155" i="8"/>
  <c r="V155" i="8"/>
  <c r="U155" i="8"/>
  <c r="T155" i="8"/>
  <c r="S155" i="8"/>
  <c r="R155" i="8"/>
  <c r="Q155" i="8"/>
  <c r="P155" i="8"/>
  <c r="AJ154" i="8"/>
  <c r="AI154" i="8"/>
  <c r="AH154" i="8"/>
  <c r="AG154" i="8"/>
  <c r="AF154" i="8"/>
  <c r="AE154" i="8"/>
  <c r="AD154" i="8"/>
  <c r="AC154" i="8"/>
  <c r="AB154" i="8"/>
  <c r="AA154" i="8"/>
  <c r="Z154" i="8"/>
  <c r="Y154" i="8"/>
  <c r="X154" i="8"/>
  <c r="W154" i="8"/>
  <c r="V154" i="8"/>
  <c r="U154" i="8"/>
  <c r="T154" i="8"/>
  <c r="S154" i="8"/>
  <c r="R154" i="8"/>
  <c r="Q154" i="8"/>
  <c r="P154" i="8"/>
  <c r="AJ153" i="8"/>
  <c r="AI153" i="8"/>
  <c r="AH153" i="8"/>
  <c r="AG153" i="8"/>
  <c r="AF153" i="8"/>
  <c r="AE153" i="8"/>
  <c r="AD153" i="8"/>
  <c r="AC153" i="8"/>
  <c r="AB153" i="8"/>
  <c r="AA153" i="8"/>
  <c r="Z153" i="8"/>
  <c r="Y153" i="8"/>
  <c r="X153" i="8"/>
  <c r="W153" i="8"/>
  <c r="V153" i="8"/>
  <c r="U153" i="8"/>
  <c r="T153" i="8"/>
  <c r="S153" i="8"/>
  <c r="R153" i="8"/>
  <c r="Q153" i="8"/>
  <c r="P153" i="8"/>
  <c r="AJ152" i="8"/>
  <c r="AI152" i="8"/>
  <c r="AH152" i="8"/>
  <c r="AG152" i="8"/>
  <c r="AF152" i="8"/>
  <c r="AE152" i="8"/>
  <c r="AD152" i="8"/>
  <c r="AC152" i="8"/>
  <c r="AB152" i="8"/>
  <c r="AA152" i="8"/>
  <c r="Z152" i="8"/>
  <c r="Y152" i="8"/>
  <c r="X152" i="8"/>
  <c r="W152" i="8"/>
  <c r="V152" i="8"/>
  <c r="U152" i="8"/>
  <c r="T152" i="8"/>
  <c r="S152" i="8"/>
  <c r="R152" i="8"/>
  <c r="Q152" i="8"/>
  <c r="P152" i="8"/>
  <c r="AJ151" i="8"/>
  <c r="AI151" i="8"/>
  <c r="AH151" i="8"/>
  <c r="AG151" i="8"/>
  <c r="AF151" i="8"/>
  <c r="AE151" i="8"/>
  <c r="AD151" i="8"/>
  <c r="AC151" i="8"/>
  <c r="AB151" i="8"/>
  <c r="AA151" i="8"/>
  <c r="Z151" i="8"/>
  <c r="Y151" i="8"/>
  <c r="X151" i="8"/>
  <c r="W151" i="8"/>
  <c r="V151" i="8"/>
  <c r="U151" i="8"/>
  <c r="T151" i="8"/>
  <c r="S151" i="8"/>
  <c r="R151" i="8"/>
  <c r="Q151" i="8"/>
  <c r="P151" i="8"/>
  <c r="AJ150" i="8"/>
  <c r="AI150" i="8"/>
  <c r="AH150" i="8"/>
  <c r="AG150" i="8"/>
  <c r="AF150" i="8"/>
  <c r="AE150" i="8"/>
  <c r="AD150" i="8"/>
  <c r="AC150" i="8"/>
  <c r="AB150" i="8"/>
  <c r="AA150" i="8"/>
  <c r="Z150" i="8"/>
  <c r="Y150" i="8"/>
  <c r="X150" i="8"/>
  <c r="W150" i="8"/>
  <c r="V150" i="8"/>
  <c r="U150" i="8"/>
  <c r="T150" i="8"/>
  <c r="S150" i="8"/>
  <c r="R150" i="8"/>
  <c r="Q150" i="8"/>
  <c r="P150" i="8"/>
  <c r="AJ149" i="8"/>
  <c r="AI149" i="8"/>
  <c r="AH149" i="8"/>
  <c r="AG149" i="8"/>
  <c r="AF149" i="8"/>
  <c r="AE149" i="8"/>
  <c r="AD149" i="8"/>
  <c r="AC149" i="8"/>
  <c r="AB149" i="8"/>
  <c r="AA149" i="8"/>
  <c r="Z149" i="8"/>
  <c r="Y149" i="8"/>
  <c r="X149" i="8"/>
  <c r="W149" i="8"/>
  <c r="V149" i="8"/>
  <c r="U149" i="8"/>
  <c r="T149" i="8"/>
  <c r="S149" i="8"/>
  <c r="R149" i="8"/>
  <c r="Q149" i="8"/>
  <c r="P149" i="8"/>
  <c r="AJ148" i="8"/>
  <c r="AI148" i="8"/>
  <c r="AH148" i="8"/>
  <c r="AG148" i="8"/>
  <c r="AF148" i="8"/>
  <c r="AE148" i="8"/>
  <c r="AD148" i="8"/>
  <c r="AC148" i="8"/>
  <c r="AB148" i="8"/>
  <c r="AA148" i="8"/>
  <c r="Z148" i="8"/>
  <c r="Y148" i="8"/>
  <c r="X148" i="8"/>
  <c r="W148" i="8"/>
  <c r="V148" i="8"/>
  <c r="U148" i="8"/>
  <c r="T148" i="8"/>
  <c r="S148" i="8"/>
  <c r="R148" i="8"/>
  <c r="Q148" i="8"/>
  <c r="P148" i="8"/>
  <c r="AJ147" i="8"/>
  <c r="AI147" i="8"/>
  <c r="AH147" i="8"/>
  <c r="AG147" i="8"/>
  <c r="AF147" i="8"/>
  <c r="AE147" i="8"/>
  <c r="AD147" i="8"/>
  <c r="AC147" i="8"/>
  <c r="AB147" i="8"/>
  <c r="AA147" i="8"/>
  <c r="Z147" i="8"/>
  <c r="Y147" i="8"/>
  <c r="X147" i="8"/>
  <c r="W147" i="8"/>
  <c r="V147" i="8"/>
  <c r="U147" i="8"/>
  <c r="T147" i="8"/>
  <c r="S147" i="8"/>
  <c r="R147" i="8"/>
  <c r="Q147" i="8"/>
  <c r="P147" i="8"/>
  <c r="AJ146" i="8"/>
  <c r="AI146" i="8"/>
  <c r="AH146" i="8"/>
  <c r="AG146" i="8"/>
  <c r="AF146" i="8"/>
  <c r="AE146" i="8"/>
  <c r="AD146" i="8"/>
  <c r="AC146" i="8"/>
  <c r="AB146" i="8"/>
  <c r="AA146" i="8"/>
  <c r="Z146" i="8"/>
  <c r="Y146" i="8"/>
  <c r="X146" i="8"/>
  <c r="W146" i="8"/>
  <c r="V146" i="8"/>
  <c r="U146" i="8"/>
  <c r="T146" i="8"/>
  <c r="S146" i="8"/>
  <c r="R146" i="8"/>
  <c r="Q146" i="8"/>
  <c r="P146" i="8"/>
  <c r="AJ145" i="8"/>
  <c r="AI145" i="8"/>
  <c r="AH145" i="8"/>
  <c r="AG145" i="8"/>
  <c r="AF145" i="8"/>
  <c r="AE145" i="8"/>
  <c r="AD145" i="8"/>
  <c r="AC145" i="8"/>
  <c r="AB145" i="8"/>
  <c r="AA145" i="8"/>
  <c r="Z145" i="8"/>
  <c r="Y145" i="8"/>
  <c r="X145" i="8"/>
  <c r="W145" i="8"/>
  <c r="V145" i="8"/>
  <c r="U145" i="8"/>
  <c r="T145" i="8"/>
  <c r="S145" i="8"/>
  <c r="R145" i="8"/>
  <c r="Q145" i="8"/>
  <c r="P145" i="8"/>
  <c r="AJ144" i="8"/>
  <c r="AI144" i="8"/>
  <c r="AH144" i="8"/>
  <c r="AG144" i="8"/>
  <c r="AF144" i="8"/>
  <c r="AE144" i="8"/>
  <c r="AD144" i="8"/>
  <c r="AC144" i="8"/>
  <c r="AB144" i="8"/>
  <c r="AA144" i="8"/>
  <c r="Z144" i="8"/>
  <c r="Y144" i="8"/>
  <c r="X144" i="8"/>
  <c r="W144" i="8"/>
  <c r="V144" i="8"/>
  <c r="U144" i="8"/>
  <c r="T144" i="8"/>
  <c r="S144" i="8"/>
  <c r="R144" i="8"/>
  <c r="Q144" i="8"/>
  <c r="P144" i="8"/>
  <c r="AJ143" i="8"/>
  <c r="AI143" i="8"/>
  <c r="AH143" i="8"/>
  <c r="AG143" i="8"/>
  <c r="AF143" i="8"/>
  <c r="AE143" i="8"/>
  <c r="AD143" i="8"/>
  <c r="AC143" i="8"/>
  <c r="AB143" i="8"/>
  <c r="AA143" i="8"/>
  <c r="Z143" i="8"/>
  <c r="Y143" i="8"/>
  <c r="X143" i="8"/>
  <c r="W143" i="8"/>
  <c r="V143" i="8"/>
  <c r="U143" i="8"/>
  <c r="T143" i="8"/>
  <c r="S143" i="8"/>
  <c r="R143" i="8"/>
  <c r="Q143" i="8"/>
  <c r="P143" i="8"/>
  <c r="AJ142" i="8"/>
  <c r="AI142" i="8"/>
  <c r="AH142" i="8"/>
  <c r="AG142" i="8"/>
  <c r="AF142" i="8"/>
  <c r="AE142" i="8"/>
  <c r="AD142" i="8"/>
  <c r="AC142" i="8"/>
  <c r="AB142" i="8"/>
  <c r="AA142" i="8"/>
  <c r="Z142" i="8"/>
  <c r="Y142" i="8"/>
  <c r="X142" i="8"/>
  <c r="W142" i="8"/>
  <c r="V142" i="8"/>
  <c r="U142" i="8"/>
  <c r="T142" i="8"/>
  <c r="S142" i="8"/>
  <c r="R142" i="8"/>
  <c r="Q142" i="8"/>
  <c r="P142" i="8"/>
  <c r="AJ141" i="8"/>
  <c r="AI141" i="8"/>
  <c r="AH141" i="8"/>
  <c r="AG141" i="8"/>
  <c r="AF141" i="8"/>
  <c r="AE141" i="8"/>
  <c r="AD141" i="8"/>
  <c r="AC141" i="8"/>
  <c r="AB141" i="8"/>
  <c r="AA141" i="8"/>
  <c r="Z141" i="8"/>
  <c r="Y141" i="8"/>
  <c r="X141" i="8"/>
  <c r="W141" i="8"/>
  <c r="V141" i="8"/>
  <c r="U141" i="8"/>
  <c r="T141" i="8"/>
  <c r="S141" i="8"/>
  <c r="R141" i="8"/>
  <c r="Q141" i="8"/>
  <c r="P141" i="8"/>
  <c r="AJ140" i="8"/>
  <c r="AI140" i="8"/>
  <c r="AH140" i="8"/>
  <c r="AG140" i="8"/>
  <c r="AF140" i="8"/>
  <c r="AE140" i="8"/>
  <c r="AD140" i="8"/>
  <c r="AC140" i="8"/>
  <c r="AB140" i="8"/>
  <c r="AA140" i="8"/>
  <c r="Z140" i="8"/>
  <c r="Y140" i="8"/>
  <c r="X140" i="8"/>
  <c r="W140" i="8"/>
  <c r="V140" i="8"/>
  <c r="U140" i="8"/>
  <c r="T140" i="8"/>
  <c r="S140" i="8"/>
  <c r="R140" i="8"/>
  <c r="Q140" i="8"/>
  <c r="P140" i="8"/>
  <c r="AJ139" i="8"/>
  <c r="AI139" i="8"/>
  <c r="AH139" i="8"/>
  <c r="AG139" i="8"/>
  <c r="AF139" i="8"/>
  <c r="AE139" i="8"/>
  <c r="AD139" i="8"/>
  <c r="AC139" i="8"/>
  <c r="AB139" i="8"/>
  <c r="AA139" i="8"/>
  <c r="Z139" i="8"/>
  <c r="Y139" i="8"/>
  <c r="X139" i="8"/>
  <c r="W139" i="8"/>
  <c r="V139" i="8"/>
  <c r="U139" i="8"/>
  <c r="T139" i="8"/>
  <c r="S139" i="8"/>
  <c r="R139" i="8"/>
  <c r="Q139" i="8"/>
  <c r="P139" i="8"/>
  <c r="AJ138" i="8"/>
  <c r="AI138" i="8"/>
  <c r="AH138" i="8"/>
  <c r="AG138" i="8"/>
  <c r="AF138" i="8"/>
  <c r="AE138" i="8"/>
  <c r="AD138" i="8"/>
  <c r="AC138" i="8"/>
  <c r="AB138" i="8"/>
  <c r="AA138" i="8"/>
  <c r="Z138" i="8"/>
  <c r="Y138" i="8"/>
  <c r="X138" i="8"/>
  <c r="W138" i="8"/>
  <c r="V138" i="8"/>
  <c r="U138" i="8"/>
  <c r="T138" i="8"/>
  <c r="S138" i="8"/>
  <c r="R138" i="8"/>
  <c r="Q138" i="8"/>
  <c r="P138" i="8"/>
  <c r="AJ137" i="8"/>
  <c r="AI137" i="8"/>
  <c r="AH137" i="8"/>
  <c r="AG137" i="8"/>
  <c r="AF137" i="8"/>
  <c r="AE137" i="8"/>
  <c r="AD137" i="8"/>
  <c r="AC137" i="8"/>
  <c r="AB137" i="8"/>
  <c r="AA137" i="8"/>
  <c r="Z137" i="8"/>
  <c r="Y137" i="8"/>
  <c r="X137" i="8"/>
  <c r="W137" i="8"/>
  <c r="V137" i="8"/>
  <c r="U137" i="8"/>
  <c r="T137" i="8"/>
  <c r="S137" i="8"/>
  <c r="R137" i="8"/>
  <c r="Q137" i="8"/>
  <c r="P137" i="8"/>
  <c r="AJ136" i="8"/>
  <c r="AI136" i="8"/>
  <c r="AH136" i="8"/>
  <c r="AG136" i="8"/>
  <c r="AF136" i="8"/>
  <c r="AE136" i="8"/>
  <c r="AD136" i="8"/>
  <c r="AC136" i="8"/>
  <c r="AB136" i="8"/>
  <c r="AA136" i="8"/>
  <c r="Z136" i="8"/>
  <c r="Y136" i="8"/>
  <c r="X136" i="8"/>
  <c r="W136" i="8"/>
  <c r="V136" i="8"/>
  <c r="U136" i="8"/>
  <c r="T136" i="8"/>
  <c r="S136" i="8"/>
  <c r="R136" i="8"/>
  <c r="Q136" i="8"/>
  <c r="P136" i="8"/>
  <c r="AJ135" i="8"/>
  <c r="AI135" i="8"/>
  <c r="AH135" i="8"/>
  <c r="AG135" i="8"/>
  <c r="AF135" i="8"/>
  <c r="AE135" i="8"/>
  <c r="AD135" i="8"/>
  <c r="AC135" i="8"/>
  <c r="AB135" i="8"/>
  <c r="AA135" i="8"/>
  <c r="Z135" i="8"/>
  <c r="Y135" i="8"/>
  <c r="X135" i="8"/>
  <c r="W135" i="8"/>
  <c r="V135" i="8"/>
  <c r="U135" i="8"/>
  <c r="T135" i="8"/>
  <c r="S135" i="8"/>
  <c r="R135" i="8"/>
  <c r="Q135" i="8"/>
  <c r="P135" i="8"/>
  <c r="AJ134" i="8"/>
  <c r="AI134" i="8"/>
  <c r="AH134" i="8"/>
  <c r="AG134" i="8"/>
  <c r="AF134" i="8"/>
  <c r="AE134" i="8"/>
  <c r="AD134" i="8"/>
  <c r="AC134" i="8"/>
  <c r="AB134" i="8"/>
  <c r="AA134" i="8"/>
  <c r="Z134" i="8"/>
  <c r="Y134" i="8"/>
  <c r="X134" i="8"/>
  <c r="W134" i="8"/>
  <c r="V134" i="8"/>
  <c r="U134" i="8"/>
  <c r="T134" i="8"/>
  <c r="S134" i="8"/>
  <c r="R134" i="8"/>
  <c r="Q134" i="8"/>
  <c r="P134" i="8"/>
  <c r="AJ133" i="8"/>
  <c r="AI133" i="8"/>
  <c r="AH133" i="8"/>
  <c r="AG133" i="8"/>
  <c r="AF133" i="8"/>
  <c r="AE133" i="8"/>
  <c r="AD133" i="8"/>
  <c r="AC133" i="8"/>
  <c r="AB133" i="8"/>
  <c r="AA133" i="8"/>
  <c r="Z133" i="8"/>
  <c r="Y133" i="8"/>
  <c r="X133" i="8"/>
  <c r="W133" i="8"/>
  <c r="V133" i="8"/>
  <c r="U133" i="8"/>
  <c r="T133" i="8"/>
  <c r="S133" i="8"/>
  <c r="R133" i="8"/>
  <c r="Q133" i="8"/>
  <c r="P133" i="8"/>
  <c r="AJ132" i="8"/>
  <c r="AI132" i="8"/>
  <c r="AH132" i="8"/>
  <c r="AG132" i="8"/>
  <c r="AF132" i="8"/>
  <c r="AE132" i="8"/>
  <c r="AD132" i="8"/>
  <c r="AC132" i="8"/>
  <c r="AB132" i="8"/>
  <c r="AA132" i="8"/>
  <c r="Z132" i="8"/>
  <c r="Y132" i="8"/>
  <c r="X132" i="8"/>
  <c r="W132" i="8"/>
  <c r="V132" i="8"/>
  <c r="U132" i="8"/>
  <c r="T132" i="8"/>
  <c r="S132" i="8"/>
  <c r="R132" i="8"/>
  <c r="Q132" i="8"/>
  <c r="P132" i="8"/>
  <c r="AJ131" i="8"/>
  <c r="AI131" i="8"/>
  <c r="AH131" i="8"/>
  <c r="AG131" i="8"/>
  <c r="AF131" i="8"/>
  <c r="AE131" i="8"/>
  <c r="AD131" i="8"/>
  <c r="AC131" i="8"/>
  <c r="AB131" i="8"/>
  <c r="AA131" i="8"/>
  <c r="Z131" i="8"/>
  <c r="Y131" i="8"/>
  <c r="X131" i="8"/>
  <c r="W131" i="8"/>
  <c r="V131" i="8"/>
  <c r="U131" i="8"/>
  <c r="T131" i="8"/>
  <c r="S131" i="8"/>
  <c r="R131" i="8"/>
  <c r="Q131" i="8"/>
  <c r="P131" i="8"/>
  <c r="AJ130" i="8"/>
  <c r="AI130" i="8"/>
  <c r="AH130" i="8"/>
  <c r="AG130" i="8"/>
  <c r="AF130" i="8"/>
  <c r="AE130" i="8"/>
  <c r="AD130" i="8"/>
  <c r="AC130" i="8"/>
  <c r="AB130" i="8"/>
  <c r="AA130" i="8"/>
  <c r="Z130" i="8"/>
  <c r="Y130" i="8"/>
  <c r="X130" i="8"/>
  <c r="W130" i="8"/>
  <c r="V130" i="8"/>
  <c r="U130" i="8"/>
  <c r="T130" i="8"/>
  <c r="S130" i="8"/>
  <c r="R130" i="8"/>
  <c r="Q130" i="8"/>
  <c r="P130" i="8"/>
  <c r="AJ129" i="8"/>
  <c r="AI129" i="8"/>
  <c r="AH129" i="8"/>
  <c r="AG129" i="8"/>
  <c r="AF129" i="8"/>
  <c r="AE129" i="8"/>
  <c r="AD129" i="8"/>
  <c r="AC129" i="8"/>
  <c r="AB129" i="8"/>
  <c r="AA129" i="8"/>
  <c r="Z129" i="8"/>
  <c r="Y129" i="8"/>
  <c r="X129" i="8"/>
  <c r="W129" i="8"/>
  <c r="V129" i="8"/>
  <c r="U129" i="8"/>
  <c r="T129" i="8"/>
  <c r="S129" i="8"/>
  <c r="R129" i="8"/>
  <c r="Q129" i="8"/>
  <c r="P129" i="8"/>
  <c r="AJ128" i="8"/>
  <c r="AI128" i="8"/>
  <c r="AH128" i="8"/>
  <c r="AG128" i="8"/>
  <c r="AF128" i="8"/>
  <c r="AE128" i="8"/>
  <c r="AD128" i="8"/>
  <c r="AC128" i="8"/>
  <c r="AB128" i="8"/>
  <c r="AA128" i="8"/>
  <c r="Z128" i="8"/>
  <c r="Y128" i="8"/>
  <c r="X128" i="8"/>
  <c r="W128" i="8"/>
  <c r="V128" i="8"/>
  <c r="U128" i="8"/>
  <c r="T128" i="8"/>
  <c r="S128" i="8"/>
  <c r="R128" i="8"/>
  <c r="Q128" i="8"/>
  <c r="P128" i="8"/>
  <c r="AJ127" i="8"/>
  <c r="AI127" i="8"/>
  <c r="AH127" i="8"/>
  <c r="AG127" i="8"/>
  <c r="AF127" i="8"/>
  <c r="AE127" i="8"/>
  <c r="AD127" i="8"/>
  <c r="AC127" i="8"/>
  <c r="AB127" i="8"/>
  <c r="AA127" i="8"/>
  <c r="Z127" i="8"/>
  <c r="Y127" i="8"/>
  <c r="X127" i="8"/>
  <c r="W127" i="8"/>
  <c r="V127" i="8"/>
  <c r="U127" i="8"/>
  <c r="T127" i="8"/>
  <c r="S127" i="8"/>
  <c r="R127" i="8"/>
  <c r="Q127" i="8"/>
  <c r="P127" i="8"/>
  <c r="AJ126" i="8"/>
  <c r="AI126" i="8"/>
  <c r="AH126" i="8"/>
  <c r="AG126" i="8"/>
  <c r="AF126" i="8"/>
  <c r="AE126" i="8"/>
  <c r="AD126" i="8"/>
  <c r="AC126" i="8"/>
  <c r="AB126" i="8"/>
  <c r="AA126" i="8"/>
  <c r="Z126" i="8"/>
  <c r="Y126" i="8"/>
  <c r="X126" i="8"/>
  <c r="W126" i="8"/>
  <c r="V126" i="8"/>
  <c r="U126" i="8"/>
  <c r="T126" i="8"/>
  <c r="S126" i="8"/>
  <c r="R126" i="8"/>
  <c r="Q126" i="8"/>
  <c r="P126" i="8"/>
  <c r="AJ125" i="8"/>
  <c r="AI125" i="8"/>
  <c r="AH125" i="8"/>
  <c r="AG125" i="8"/>
  <c r="AF125" i="8"/>
  <c r="AE125" i="8"/>
  <c r="AD125" i="8"/>
  <c r="AC125" i="8"/>
  <c r="AB125" i="8"/>
  <c r="AA125" i="8"/>
  <c r="Z125" i="8"/>
  <c r="Y125" i="8"/>
  <c r="X125" i="8"/>
  <c r="W125" i="8"/>
  <c r="V125" i="8"/>
  <c r="U125" i="8"/>
  <c r="T125" i="8"/>
  <c r="S125" i="8"/>
  <c r="R125" i="8"/>
  <c r="Q125" i="8"/>
  <c r="P125" i="8"/>
  <c r="AJ124" i="8"/>
  <c r="AI124" i="8"/>
  <c r="AH124" i="8"/>
  <c r="AG124" i="8"/>
  <c r="AF124" i="8"/>
  <c r="AE124" i="8"/>
  <c r="AD124" i="8"/>
  <c r="AC124" i="8"/>
  <c r="AB124" i="8"/>
  <c r="AA124" i="8"/>
  <c r="Z124" i="8"/>
  <c r="Y124" i="8"/>
  <c r="X124" i="8"/>
  <c r="W124" i="8"/>
  <c r="V124" i="8"/>
  <c r="U124" i="8"/>
  <c r="T124" i="8"/>
  <c r="S124" i="8"/>
  <c r="R124" i="8"/>
  <c r="Q124" i="8"/>
  <c r="P124" i="8"/>
  <c r="AJ123" i="8"/>
  <c r="AI123" i="8"/>
  <c r="AH123" i="8"/>
  <c r="AG123" i="8"/>
  <c r="AF123" i="8"/>
  <c r="AE123" i="8"/>
  <c r="AD123" i="8"/>
  <c r="AC123" i="8"/>
  <c r="AB123" i="8"/>
  <c r="AA123" i="8"/>
  <c r="Z123" i="8"/>
  <c r="Y123" i="8"/>
  <c r="X123" i="8"/>
  <c r="W123" i="8"/>
  <c r="V123" i="8"/>
  <c r="U123" i="8"/>
  <c r="T123" i="8"/>
  <c r="S123" i="8"/>
  <c r="R123" i="8"/>
  <c r="Q123" i="8"/>
  <c r="P123" i="8"/>
  <c r="AJ122" i="8"/>
  <c r="AI122" i="8"/>
  <c r="AH122" i="8"/>
  <c r="AG122" i="8"/>
  <c r="AF122" i="8"/>
  <c r="AE122" i="8"/>
  <c r="AD122" i="8"/>
  <c r="AC122" i="8"/>
  <c r="AB122" i="8"/>
  <c r="AA122" i="8"/>
  <c r="Z122" i="8"/>
  <c r="Y122" i="8"/>
  <c r="X122" i="8"/>
  <c r="W122" i="8"/>
  <c r="V122" i="8"/>
  <c r="U122" i="8"/>
  <c r="T122" i="8"/>
  <c r="S122" i="8"/>
  <c r="R122" i="8"/>
  <c r="Q122" i="8"/>
  <c r="P122" i="8"/>
  <c r="AJ121" i="8"/>
  <c r="AI121" i="8"/>
  <c r="AH121" i="8"/>
  <c r="AG121" i="8"/>
  <c r="AF121" i="8"/>
  <c r="AE121" i="8"/>
  <c r="AD121" i="8"/>
  <c r="AC121" i="8"/>
  <c r="AB121" i="8"/>
  <c r="AA121" i="8"/>
  <c r="Z121" i="8"/>
  <c r="Y121" i="8"/>
  <c r="X121" i="8"/>
  <c r="W121" i="8"/>
  <c r="V121" i="8"/>
  <c r="U121" i="8"/>
  <c r="T121" i="8"/>
  <c r="S121" i="8"/>
  <c r="R121" i="8"/>
  <c r="Q121" i="8"/>
  <c r="P121" i="8"/>
  <c r="AJ120" i="8"/>
  <c r="AI120" i="8"/>
  <c r="AH120" i="8"/>
  <c r="AG120" i="8"/>
  <c r="AF120" i="8"/>
  <c r="AE120" i="8"/>
  <c r="AD120" i="8"/>
  <c r="AC120" i="8"/>
  <c r="AB120" i="8"/>
  <c r="AA120" i="8"/>
  <c r="Z120" i="8"/>
  <c r="Y120" i="8"/>
  <c r="X120" i="8"/>
  <c r="W120" i="8"/>
  <c r="V120" i="8"/>
  <c r="U120" i="8"/>
  <c r="T120" i="8"/>
  <c r="S120" i="8"/>
  <c r="R120" i="8"/>
  <c r="Q120" i="8"/>
  <c r="P120" i="8"/>
  <c r="AJ119" i="8"/>
  <c r="AI119" i="8"/>
  <c r="AH119" i="8"/>
  <c r="AG119" i="8"/>
  <c r="AF119" i="8"/>
  <c r="AE119" i="8"/>
  <c r="AD119" i="8"/>
  <c r="AC119" i="8"/>
  <c r="AB119" i="8"/>
  <c r="AA119" i="8"/>
  <c r="Z119" i="8"/>
  <c r="Y119" i="8"/>
  <c r="X119" i="8"/>
  <c r="W119" i="8"/>
  <c r="V119" i="8"/>
  <c r="U119" i="8"/>
  <c r="T119" i="8"/>
  <c r="S119" i="8"/>
  <c r="R119" i="8"/>
  <c r="Q119" i="8"/>
  <c r="P119" i="8"/>
  <c r="AJ118" i="8"/>
  <c r="AI118" i="8"/>
  <c r="AH118" i="8"/>
  <c r="AG118" i="8"/>
  <c r="AF118" i="8"/>
  <c r="AE118" i="8"/>
  <c r="AD118" i="8"/>
  <c r="AC118" i="8"/>
  <c r="AB118" i="8"/>
  <c r="AA118" i="8"/>
  <c r="Z118" i="8"/>
  <c r="Y118" i="8"/>
  <c r="X118" i="8"/>
  <c r="W118" i="8"/>
  <c r="V118" i="8"/>
  <c r="U118" i="8"/>
  <c r="T118" i="8"/>
  <c r="S118" i="8"/>
  <c r="R118" i="8"/>
  <c r="Q118" i="8"/>
  <c r="P118" i="8"/>
  <c r="AJ117" i="8"/>
  <c r="AI117" i="8"/>
  <c r="AH117" i="8"/>
  <c r="AG117" i="8"/>
  <c r="AF117" i="8"/>
  <c r="AE117" i="8"/>
  <c r="AD117" i="8"/>
  <c r="AC117" i="8"/>
  <c r="AB117" i="8"/>
  <c r="AA117" i="8"/>
  <c r="Z117" i="8"/>
  <c r="Y117" i="8"/>
  <c r="X117" i="8"/>
  <c r="W117" i="8"/>
  <c r="V117" i="8"/>
  <c r="U117" i="8"/>
  <c r="T117" i="8"/>
  <c r="S117" i="8"/>
  <c r="R117" i="8"/>
  <c r="Q117" i="8"/>
  <c r="P117" i="8"/>
  <c r="AJ116" i="8"/>
  <c r="AI116" i="8"/>
  <c r="AH116" i="8"/>
  <c r="AG116" i="8"/>
  <c r="AF116" i="8"/>
  <c r="AE116" i="8"/>
  <c r="AD116" i="8"/>
  <c r="AC116" i="8"/>
  <c r="AB116" i="8"/>
  <c r="AA116" i="8"/>
  <c r="Z116" i="8"/>
  <c r="Y116" i="8"/>
  <c r="X116" i="8"/>
  <c r="W116" i="8"/>
  <c r="V116" i="8"/>
  <c r="U116" i="8"/>
  <c r="T116" i="8"/>
  <c r="S116" i="8"/>
  <c r="R116" i="8"/>
  <c r="Q116" i="8"/>
  <c r="P116" i="8"/>
  <c r="AJ115" i="8"/>
  <c r="AI115" i="8"/>
  <c r="AH115" i="8"/>
  <c r="AG115" i="8"/>
  <c r="AF11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S115" i="8"/>
  <c r="R115" i="8"/>
  <c r="Q115" i="8"/>
  <c r="P115" i="8"/>
  <c r="AJ114" i="8"/>
  <c r="AI114" i="8"/>
  <c r="AH114" i="8"/>
  <c r="AG114" i="8"/>
  <c r="AF114" i="8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AJ113" i="8"/>
  <c r="AI113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AJ109" i="8"/>
  <c r="AI109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AJ108" i="8"/>
  <c r="AI108" i="8"/>
  <c r="AH108" i="8"/>
  <c r="AG108" i="8"/>
  <c r="AF108" i="8"/>
  <c r="AE108" i="8"/>
  <c r="AD108" i="8"/>
  <c r="AC108" i="8"/>
  <c r="AB108" i="8"/>
  <c r="AA108" i="8"/>
  <c r="Z108" i="8"/>
  <c r="Y108" i="8"/>
  <c r="X108" i="8"/>
  <c r="W108" i="8"/>
  <c r="V108" i="8"/>
  <c r="U108" i="8"/>
  <c r="T108" i="8"/>
  <c r="S108" i="8"/>
  <c r="R108" i="8"/>
  <c r="Q108" i="8"/>
  <c r="P108" i="8"/>
  <c r="AJ107" i="8"/>
  <c r="AI107" i="8"/>
  <c r="AH107" i="8"/>
  <c r="AG107" i="8"/>
  <c r="AF107" i="8"/>
  <c r="AE107" i="8"/>
  <c r="AD107" i="8"/>
  <c r="AC107" i="8"/>
  <c r="AB107" i="8"/>
  <c r="AA107" i="8"/>
  <c r="Z107" i="8"/>
  <c r="Y107" i="8"/>
  <c r="X107" i="8"/>
  <c r="W107" i="8"/>
  <c r="V107" i="8"/>
  <c r="U107" i="8"/>
  <c r="T107" i="8"/>
  <c r="S107" i="8"/>
  <c r="R107" i="8"/>
  <c r="Q107" i="8"/>
  <c r="P107" i="8"/>
  <c r="AJ106" i="8"/>
  <c r="AI106" i="8"/>
  <c r="AH106" i="8"/>
  <c r="AG106" i="8"/>
  <c r="AF106" i="8"/>
  <c r="AE106" i="8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AJ105" i="8"/>
  <c r="AI105" i="8"/>
  <c r="AH105" i="8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T105" i="8"/>
  <c r="S105" i="8"/>
  <c r="R105" i="8"/>
  <c r="Q105" i="8"/>
  <c r="P105" i="8"/>
  <c r="AJ104" i="8"/>
  <c r="AI104" i="8"/>
  <c r="AH104" i="8"/>
  <c r="AG104" i="8"/>
  <c r="AF104" i="8"/>
  <c r="AE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AJ103" i="8"/>
  <c r="AI103" i="8"/>
  <c r="AH103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AJ102" i="8"/>
  <c r="AI102" i="8"/>
  <c r="AH102" i="8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AJ100" i="8"/>
  <c r="AI100" i="8"/>
  <c r="AH100" i="8"/>
  <c r="AG100" i="8"/>
  <c r="AF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AJ99" i="8"/>
  <c r="AI99" i="8"/>
  <c r="AH99" i="8"/>
  <c r="AG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AJ98" i="8"/>
  <c r="AI98" i="8"/>
  <c r="AH98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AJ90" i="8"/>
  <c r="AI90" i="8"/>
  <c r="AH90" i="8"/>
  <c r="AG90" i="8"/>
  <c r="AF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AJ89" i="8"/>
  <c r="AI89" i="8"/>
  <c r="AH89" i="8"/>
  <c r="AG89" i="8"/>
  <c r="AF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AJ88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AJ87" i="8"/>
  <c r="AI87" i="8"/>
  <c r="AH87" i="8"/>
  <c r="AG87" i="8"/>
  <c r="AF87" i="8"/>
  <c r="AE87" i="8"/>
  <c r="AD87" i="8"/>
  <c r="AC87" i="8"/>
  <c r="AB87" i="8"/>
  <c r="AA87" i="8"/>
  <c r="Z87" i="8"/>
  <c r="Y87" i="8"/>
  <c r="X87" i="8"/>
  <c r="W87" i="8"/>
  <c r="V87" i="8"/>
  <c r="U87" i="8"/>
  <c r="T87" i="8"/>
  <c r="S87" i="8"/>
  <c r="R87" i="8"/>
  <c r="Q87" i="8"/>
  <c r="P87" i="8"/>
  <c r="AJ86" i="8"/>
  <c r="AI86" i="8"/>
  <c r="AH86" i="8"/>
  <c r="AG86" i="8"/>
  <c r="AF86" i="8"/>
  <c r="AE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AJ84" i="8"/>
  <c r="AI84" i="8"/>
  <c r="AH84" i="8"/>
  <c r="AG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AJ83" i="8"/>
  <c r="AI83" i="8"/>
  <c r="AH83" i="8"/>
  <c r="AG83" i="8"/>
  <c r="AF83" i="8"/>
  <c r="AE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Q83" i="8"/>
  <c r="P83" i="8"/>
  <c r="AJ82" i="8"/>
  <c r="AI82" i="8"/>
  <c r="AH82" i="8"/>
  <c r="AG82" i="8"/>
  <c r="AF82" i="8"/>
  <c r="AE82" i="8"/>
  <c r="AD82" i="8"/>
  <c r="AC82" i="8"/>
  <c r="AB82" i="8"/>
  <c r="AA82" i="8"/>
  <c r="Z82" i="8"/>
  <c r="Y82" i="8"/>
  <c r="X82" i="8"/>
  <c r="W82" i="8"/>
  <c r="V82" i="8"/>
  <c r="U82" i="8"/>
  <c r="T82" i="8"/>
  <c r="S82" i="8"/>
  <c r="R82" i="8"/>
  <c r="Q82" i="8"/>
  <c r="P82" i="8"/>
  <c r="AJ81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AJ80" i="8"/>
  <c r="AI80" i="8"/>
  <c r="AH80" i="8"/>
  <c r="AG80" i="8"/>
  <c r="AF80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P80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AJ70" i="8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AJ69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AJ68" i="8"/>
  <c r="AI68" i="8"/>
  <c r="AH68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AJ67" i="8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AJ63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AJ62" i="8"/>
  <c r="AI62" i="8"/>
  <c r="AH62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AJ10" i="8"/>
  <c r="AJ10" i="7" s="1"/>
  <c r="AI10" i="8"/>
  <c r="AI10" i="7" s="1"/>
  <c r="AH10" i="8"/>
  <c r="AH10" i="7" s="1"/>
  <c r="AG10" i="8"/>
  <c r="AG10" i="7" s="1"/>
  <c r="AF10" i="8"/>
  <c r="AF10" i="7" s="1"/>
  <c r="AE10" i="8"/>
  <c r="AE10" i="7" s="1"/>
  <c r="AD10" i="8"/>
  <c r="AD10" i="7" s="1"/>
  <c r="AC10" i="8"/>
  <c r="AC10" i="7" s="1"/>
  <c r="AB10" i="8"/>
  <c r="AB10" i="7" s="1"/>
  <c r="AA10" i="8"/>
  <c r="AA10" i="7" s="1"/>
  <c r="Z10" i="8"/>
  <c r="Z10" i="7" s="1"/>
  <c r="Y10" i="8"/>
  <c r="Y10" i="7" s="1"/>
  <c r="X10" i="8"/>
  <c r="X10" i="7" s="1"/>
  <c r="W10" i="8"/>
  <c r="W10" i="7" s="1"/>
  <c r="V10" i="8"/>
  <c r="V10" i="7" s="1"/>
  <c r="U10" i="8"/>
  <c r="U10" i="7" s="1"/>
  <c r="T10" i="8"/>
  <c r="T10" i="7" s="1"/>
  <c r="S10" i="8"/>
  <c r="S10" i="7" s="1"/>
  <c r="R10" i="8"/>
  <c r="R10" i="7" s="1"/>
  <c r="Q10" i="8"/>
  <c r="Q10" i="7" s="1"/>
  <c r="P10" i="8"/>
  <c r="P10" i="7" s="1"/>
  <c r="AJ11" i="7" l="1"/>
  <c r="P11" i="7"/>
  <c r="T11" i="7"/>
  <c r="AB11" i="7"/>
  <c r="AF11" i="7"/>
  <c r="P12" i="7"/>
  <c r="T12" i="7"/>
  <c r="X12" i="7"/>
  <c r="AB12" i="7"/>
  <c r="AF12" i="7"/>
  <c r="AJ12" i="7"/>
  <c r="X11" i="7"/>
  <c r="S12" i="7"/>
  <c r="W12" i="7"/>
  <c r="AA12" i="7"/>
  <c r="AE12" i="7"/>
  <c r="Q11" i="7"/>
  <c r="U11" i="7"/>
  <c r="AG11" i="7"/>
  <c r="S11" i="7"/>
  <c r="W11" i="7"/>
  <c r="AA11" i="7"/>
  <c r="AE11" i="7"/>
  <c r="AI11" i="7"/>
  <c r="AI12" i="7"/>
  <c r="Y11" i="7"/>
  <c r="S13" i="7"/>
  <c r="W13" i="7"/>
  <c r="AA13" i="7"/>
  <c r="AE13" i="7"/>
  <c r="AI13" i="7"/>
  <c r="AC11" i="7"/>
  <c r="R12" i="7"/>
  <c r="V12" i="7"/>
  <c r="Z12" i="7"/>
  <c r="AD12" i="7"/>
  <c r="AH12" i="7"/>
  <c r="Q13" i="7"/>
  <c r="U13" i="7"/>
  <c r="Y13" i="7"/>
  <c r="AC13" i="7"/>
  <c r="AG13" i="7"/>
  <c r="P14" i="7"/>
  <c r="T14" i="7"/>
  <c r="X14" i="7"/>
  <c r="AB14" i="7"/>
  <c r="AF14" i="7"/>
  <c r="AJ14" i="7"/>
  <c r="S15" i="7"/>
  <c r="W15" i="7"/>
  <c r="AA15" i="7"/>
  <c r="AE15" i="7"/>
  <c r="AI15" i="7"/>
  <c r="R16" i="7"/>
  <c r="V16" i="7"/>
  <c r="Z16" i="7"/>
  <c r="AD16" i="7"/>
  <c r="AH16" i="7"/>
  <c r="Q17" i="7"/>
  <c r="U17" i="7"/>
  <c r="Y17" i="7"/>
  <c r="AC17" i="7"/>
  <c r="AG17" i="7"/>
  <c r="P18" i="7"/>
  <c r="T18" i="7"/>
  <c r="X18" i="7"/>
  <c r="AB18" i="7"/>
  <c r="AF18" i="7"/>
  <c r="AJ18" i="7"/>
  <c r="S19" i="7"/>
  <c r="W19" i="7"/>
  <c r="AA19" i="7"/>
  <c r="AE19" i="7"/>
  <c r="AI19" i="7"/>
  <c r="R20" i="7"/>
  <c r="V20" i="7"/>
  <c r="Z20" i="7"/>
  <c r="AD20" i="7"/>
  <c r="AH20" i="7"/>
  <c r="Q21" i="7"/>
  <c r="U21" i="7"/>
  <c r="Y21" i="7"/>
  <c r="AC21" i="7"/>
  <c r="AG21" i="7"/>
  <c r="P22" i="7"/>
  <c r="T22" i="7"/>
  <c r="X22" i="7"/>
  <c r="AB22" i="7"/>
  <c r="AF22" i="7"/>
  <c r="AJ22" i="7"/>
  <c r="S23" i="7"/>
  <c r="W23" i="7"/>
  <c r="AA23" i="7"/>
  <c r="AE23" i="7"/>
  <c r="AI23" i="7"/>
  <c r="R24" i="7"/>
  <c r="V24" i="7"/>
  <c r="Z24" i="7"/>
  <c r="AD24" i="7"/>
  <c r="AH24" i="7"/>
  <c r="Q25" i="7"/>
  <c r="U25" i="7"/>
  <c r="Y25" i="7"/>
  <c r="AC25" i="7"/>
  <c r="AG25" i="7"/>
  <c r="P26" i="7"/>
  <c r="T26" i="7"/>
  <c r="X26" i="7"/>
  <c r="AB26" i="7"/>
  <c r="AF26" i="7"/>
  <c r="AJ26" i="7"/>
  <c r="S27" i="7"/>
  <c r="W27" i="7"/>
  <c r="AA27" i="7"/>
  <c r="AE27" i="7"/>
  <c r="AI27" i="7"/>
  <c r="R28" i="7"/>
  <c r="V28" i="7"/>
  <c r="Z28" i="7"/>
  <c r="AD28" i="7"/>
  <c r="AH28" i="7"/>
  <c r="Q29" i="7"/>
  <c r="U29" i="7"/>
  <c r="Y29" i="7"/>
  <c r="AC29" i="7"/>
  <c r="AG29" i="7"/>
  <c r="P30" i="7"/>
  <c r="T30" i="7"/>
  <c r="X30" i="7"/>
  <c r="AB30" i="7"/>
  <c r="AF30" i="7"/>
  <c r="AJ30" i="7"/>
  <c r="S31" i="7"/>
  <c r="W31" i="7"/>
  <c r="AA31" i="7"/>
  <c r="AE31" i="7"/>
  <c r="AI31" i="7"/>
  <c r="R32" i="7"/>
  <c r="V32" i="7"/>
  <c r="Z32" i="7"/>
  <c r="AD32" i="7"/>
  <c r="AH32" i="7"/>
  <c r="Q33" i="7"/>
  <c r="U33" i="7"/>
  <c r="Y33" i="7"/>
  <c r="AC33" i="7"/>
  <c r="AG33" i="7"/>
  <c r="P34" i="7"/>
  <c r="T34" i="7"/>
  <c r="X34" i="7"/>
  <c r="AB34" i="7"/>
  <c r="AF34" i="7"/>
  <c r="AJ34" i="7"/>
  <c r="S35" i="7"/>
  <c r="W35" i="7"/>
  <c r="AA35" i="7"/>
  <c r="AE35" i="7"/>
  <c r="AI35" i="7"/>
  <c r="R36" i="7"/>
  <c r="V36" i="7"/>
  <c r="Z36" i="7"/>
  <c r="AD36" i="7"/>
  <c r="AH36" i="7"/>
  <c r="Q37" i="7"/>
  <c r="U37" i="7"/>
  <c r="Y37" i="7"/>
  <c r="AC37" i="7"/>
  <c r="AG37" i="7"/>
  <c r="P38" i="7"/>
  <c r="T38" i="7"/>
  <c r="X38" i="7"/>
  <c r="AB38" i="7"/>
  <c r="AF38" i="7"/>
  <c r="AJ38" i="7"/>
  <c r="S39" i="7"/>
  <c r="W39" i="7"/>
  <c r="AA39" i="7"/>
  <c r="AE39" i="7"/>
  <c r="AI39" i="7"/>
  <c r="R40" i="7"/>
  <c r="V40" i="7"/>
  <c r="Z40" i="7"/>
  <c r="AD40" i="7"/>
  <c r="AH40" i="7"/>
  <c r="Q41" i="7"/>
  <c r="U41" i="7"/>
  <c r="Y41" i="7"/>
  <c r="AC41" i="7"/>
  <c r="AG41" i="7"/>
  <c r="P42" i="7"/>
  <c r="T42" i="7"/>
  <c r="X42" i="7"/>
  <c r="AB42" i="7"/>
  <c r="AF42" i="7"/>
  <c r="AJ42" i="7"/>
  <c r="S43" i="7"/>
  <c r="W43" i="7"/>
  <c r="AA43" i="7"/>
  <c r="AE43" i="7"/>
  <c r="AI43" i="7"/>
  <c r="R44" i="7"/>
  <c r="V44" i="7"/>
  <c r="Z44" i="7"/>
  <c r="AD44" i="7"/>
  <c r="AH44" i="7"/>
  <c r="Q45" i="7"/>
  <c r="U45" i="7"/>
  <c r="Y45" i="7"/>
  <c r="AC45" i="7"/>
  <c r="AG45" i="7"/>
  <c r="P46" i="7"/>
  <c r="T46" i="7"/>
  <c r="X46" i="7"/>
  <c r="AB46" i="7"/>
  <c r="AF46" i="7"/>
  <c r="AJ46" i="7"/>
  <c r="S47" i="7"/>
  <c r="W47" i="7"/>
  <c r="AA47" i="7"/>
  <c r="AE47" i="7"/>
  <c r="AI47" i="7"/>
  <c r="R48" i="7"/>
  <c r="V48" i="7"/>
  <c r="Z48" i="7"/>
  <c r="AD48" i="7"/>
  <c r="AH48" i="7"/>
  <c r="Q49" i="7"/>
  <c r="U49" i="7"/>
  <c r="Y49" i="7"/>
  <c r="AC49" i="7"/>
  <c r="AG49" i="7"/>
  <c r="P50" i="7"/>
  <c r="T50" i="7"/>
  <c r="X50" i="7"/>
  <c r="AB50" i="7"/>
  <c r="AF50" i="7"/>
  <c r="AJ50" i="7"/>
  <c r="S51" i="7"/>
  <c r="W51" i="7"/>
  <c r="AA51" i="7"/>
  <c r="AE51" i="7"/>
  <c r="AI51" i="7"/>
  <c r="R52" i="7"/>
  <c r="V52" i="7"/>
  <c r="Z52" i="7"/>
  <c r="AD52" i="7"/>
  <c r="AH52" i="7"/>
  <c r="Q53" i="7"/>
  <c r="U53" i="7"/>
  <c r="Y53" i="7"/>
  <c r="AC53" i="7"/>
  <c r="AG53" i="7"/>
  <c r="P54" i="7"/>
  <c r="T54" i="7"/>
  <c r="X54" i="7"/>
  <c r="AB54" i="7"/>
  <c r="AF54" i="7"/>
  <c r="AJ54" i="7"/>
  <c r="S55" i="7"/>
  <c r="W55" i="7"/>
  <c r="AA55" i="7"/>
  <c r="AE55" i="7"/>
  <c r="AI55" i="7"/>
  <c r="R56" i="7"/>
  <c r="V56" i="7"/>
  <c r="Z56" i="7"/>
  <c r="AD56" i="7"/>
  <c r="AH56" i="7"/>
  <c r="Q57" i="7"/>
  <c r="U57" i="7"/>
  <c r="Y57" i="7"/>
  <c r="AC57" i="7"/>
  <c r="AG57" i="7"/>
  <c r="P58" i="7"/>
  <c r="T58" i="7"/>
  <c r="X58" i="7"/>
  <c r="AB58" i="7"/>
  <c r="AF58" i="7"/>
  <c r="AJ58" i="7"/>
  <c r="S59" i="7"/>
  <c r="W59" i="7"/>
  <c r="AA59" i="7"/>
  <c r="AE59" i="7"/>
  <c r="AI59" i="7"/>
  <c r="R60" i="7"/>
  <c r="V60" i="7"/>
  <c r="R13" i="7"/>
  <c r="V13" i="7"/>
  <c r="Z13" i="7"/>
  <c r="AD13" i="7"/>
  <c r="AH13" i="7"/>
  <c r="Q14" i="7"/>
  <c r="U14" i="7"/>
  <c r="Y14" i="7"/>
  <c r="AC14" i="7"/>
  <c r="AG14" i="7"/>
  <c r="P15" i="7"/>
  <c r="T15" i="7"/>
  <c r="X15" i="7"/>
  <c r="AB15" i="7"/>
  <c r="AF15" i="7"/>
  <c r="AJ15" i="7"/>
  <c r="S16" i="7"/>
  <c r="W16" i="7"/>
  <c r="AA16" i="7"/>
  <c r="AE16" i="7"/>
  <c r="AI16" i="7"/>
  <c r="R17" i="7"/>
  <c r="V17" i="7"/>
  <c r="Z17" i="7"/>
  <c r="AD17" i="7"/>
  <c r="AH17" i="7"/>
  <c r="Q18" i="7"/>
  <c r="U18" i="7"/>
  <c r="Y18" i="7"/>
  <c r="AC18" i="7"/>
  <c r="AG18" i="7"/>
  <c r="P19" i="7"/>
  <c r="T19" i="7"/>
  <c r="X19" i="7"/>
  <c r="AB19" i="7"/>
  <c r="AF19" i="7"/>
  <c r="AJ19" i="7"/>
  <c r="S20" i="7"/>
  <c r="W20" i="7"/>
  <c r="AA20" i="7"/>
  <c r="AE20" i="7"/>
  <c r="AI20" i="7"/>
  <c r="R21" i="7"/>
  <c r="V21" i="7"/>
  <c r="Z21" i="7"/>
  <c r="AD21" i="7"/>
  <c r="AH21" i="7"/>
  <c r="Q22" i="7"/>
  <c r="U22" i="7"/>
  <c r="Y22" i="7"/>
  <c r="AC22" i="7"/>
  <c r="AG22" i="7"/>
  <c r="P23" i="7"/>
  <c r="T23" i="7"/>
  <c r="X23" i="7"/>
  <c r="AB23" i="7"/>
  <c r="AF23" i="7"/>
  <c r="AJ23" i="7"/>
  <c r="S24" i="7"/>
  <c r="W24" i="7"/>
  <c r="AA24" i="7"/>
  <c r="AE24" i="7"/>
  <c r="AI24" i="7"/>
  <c r="R25" i="7"/>
  <c r="V25" i="7"/>
  <c r="Z25" i="7"/>
  <c r="AD25" i="7"/>
  <c r="AH25" i="7"/>
  <c r="Q26" i="7"/>
  <c r="U26" i="7"/>
  <c r="Y26" i="7"/>
  <c r="AC26" i="7"/>
  <c r="AG26" i="7"/>
  <c r="P27" i="7"/>
  <c r="T27" i="7"/>
  <c r="X27" i="7"/>
  <c r="AB27" i="7"/>
  <c r="AF27" i="7"/>
  <c r="AJ27" i="7"/>
  <c r="S28" i="7"/>
  <c r="W28" i="7"/>
  <c r="AA28" i="7"/>
  <c r="AE28" i="7"/>
  <c r="AI28" i="7"/>
  <c r="R29" i="7"/>
  <c r="V29" i="7"/>
  <c r="Z29" i="7"/>
  <c r="AD29" i="7"/>
  <c r="AH29" i="7"/>
  <c r="Q30" i="7"/>
  <c r="U30" i="7"/>
  <c r="Y30" i="7"/>
  <c r="AC30" i="7"/>
  <c r="AG30" i="7"/>
  <c r="P31" i="7"/>
  <c r="T31" i="7"/>
  <c r="X31" i="7"/>
  <c r="AB31" i="7"/>
  <c r="AF31" i="7"/>
  <c r="AJ31" i="7"/>
  <c r="S32" i="7"/>
  <c r="W32" i="7"/>
  <c r="AA32" i="7"/>
  <c r="AE32" i="7"/>
  <c r="AI32" i="7"/>
  <c r="R33" i="7"/>
  <c r="V33" i="7"/>
  <c r="Z33" i="7"/>
  <c r="AD33" i="7"/>
  <c r="AH33" i="7"/>
  <c r="Q34" i="7"/>
  <c r="U34" i="7"/>
  <c r="Y34" i="7"/>
  <c r="AC34" i="7"/>
  <c r="AG34" i="7"/>
  <c r="P35" i="7"/>
  <c r="T35" i="7"/>
  <c r="X35" i="7"/>
  <c r="AB35" i="7"/>
  <c r="AF35" i="7"/>
  <c r="AJ35" i="7"/>
  <c r="S36" i="7"/>
  <c r="W36" i="7"/>
  <c r="AA36" i="7"/>
  <c r="AE36" i="7"/>
  <c r="AI36" i="7"/>
  <c r="R37" i="7"/>
  <c r="V37" i="7"/>
  <c r="Z37" i="7"/>
  <c r="AD37" i="7"/>
  <c r="AH37" i="7"/>
  <c r="Q38" i="7"/>
  <c r="U38" i="7"/>
  <c r="Y38" i="7"/>
  <c r="AC38" i="7"/>
  <c r="AG38" i="7"/>
  <c r="P39" i="7"/>
  <c r="T39" i="7"/>
  <c r="X39" i="7"/>
  <c r="AB39" i="7"/>
  <c r="AF39" i="7"/>
  <c r="AJ39" i="7"/>
  <c r="S40" i="7"/>
  <c r="W40" i="7"/>
  <c r="AA40" i="7"/>
  <c r="AE40" i="7"/>
  <c r="AI40" i="7"/>
  <c r="R41" i="7"/>
  <c r="V41" i="7"/>
  <c r="Z41" i="7"/>
  <c r="AD41" i="7"/>
  <c r="AH41" i="7"/>
  <c r="Q42" i="7"/>
  <c r="U42" i="7"/>
  <c r="Y42" i="7"/>
  <c r="AC42" i="7"/>
  <c r="AG42" i="7"/>
  <c r="P43" i="7"/>
  <c r="T43" i="7"/>
  <c r="X43" i="7"/>
  <c r="AB43" i="7"/>
  <c r="AF43" i="7"/>
  <c r="AJ43" i="7"/>
  <c r="S44" i="7"/>
  <c r="W44" i="7"/>
  <c r="AA44" i="7"/>
  <c r="AE44" i="7"/>
  <c r="AI44" i="7"/>
  <c r="R45" i="7"/>
  <c r="V45" i="7"/>
  <c r="Z45" i="7"/>
  <c r="AD45" i="7"/>
  <c r="AH45" i="7"/>
  <c r="Q46" i="7"/>
  <c r="U46" i="7"/>
  <c r="Y46" i="7"/>
  <c r="AC46" i="7"/>
  <c r="AG46" i="7"/>
  <c r="P47" i="7"/>
  <c r="T47" i="7"/>
  <c r="X47" i="7"/>
  <c r="AB47" i="7"/>
  <c r="AF47" i="7"/>
  <c r="AJ47" i="7"/>
  <c r="S48" i="7"/>
  <c r="W48" i="7"/>
  <c r="AA48" i="7"/>
  <c r="AE48" i="7"/>
  <c r="AI48" i="7"/>
  <c r="R49" i="7"/>
  <c r="V49" i="7"/>
  <c r="Z49" i="7"/>
  <c r="AD49" i="7"/>
  <c r="AH49" i="7"/>
  <c r="Q50" i="7"/>
  <c r="U50" i="7"/>
  <c r="Y50" i="7"/>
  <c r="AC50" i="7"/>
  <c r="AG50" i="7"/>
  <c r="P51" i="7"/>
  <c r="T51" i="7"/>
  <c r="X51" i="7"/>
  <c r="AB51" i="7"/>
  <c r="AF51" i="7"/>
  <c r="AJ51" i="7"/>
  <c r="S52" i="7"/>
  <c r="W52" i="7"/>
  <c r="AA52" i="7"/>
  <c r="AE52" i="7"/>
  <c r="AI52" i="7"/>
  <c r="R53" i="7"/>
  <c r="V53" i="7"/>
  <c r="Z53" i="7"/>
  <c r="AD53" i="7"/>
  <c r="AH53" i="7"/>
  <c r="Q54" i="7"/>
  <c r="U54" i="7"/>
  <c r="Y54" i="7"/>
  <c r="AC54" i="7"/>
  <c r="AG54" i="7"/>
  <c r="P55" i="7"/>
  <c r="T55" i="7"/>
  <c r="X55" i="7"/>
  <c r="AB55" i="7"/>
  <c r="AF55" i="7"/>
  <c r="AJ55" i="7"/>
  <c r="S56" i="7"/>
  <c r="W56" i="7"/>
  <c r="AA56" i="7"/>
  <c r="AE56" i="7"/>
  <c r="AI56" i="7"/>
  <c r="R57" i="7"/>
  <c r="V57" i="7"/>
  <c r="Z57" i="7"/>
  <c r="AD57" i="7"/>
  <c r="AH57" i="7"/>
  <c r="Q58" i="7"/>
  <c r="U58" i="7"/>
  <c r="Y58" i="7"/>
  <c r="AC58" i="7"/>
  <c r="AG58" i="7"/>
  <c r="P59" i="7"/>
  <c r="T59" i="7"/>
  <c r="X59" i="7"/>
  <c r="AB59" i="7"/>
  <c r="AF59" i="7"/>
  <c r="AJ59" i="7"/>
  <c r="S60" i="7"/>
  <c r="W60" i="7"/>
  <c r="AA60" i="7"/>
  <c r="AE60" i="7"/>
  <c r="AI60" i="7"/>
  <c r="R61" i="7"/>
  <c r="V61" i="7"/>
  <c r="R14" i="7"/>
  <c r="Z14" i="7"/>
  <c r="AH14" i="7"/>
  <c r="Q15" i="7"/>
  <c r="U15" i="7"/>
  <c r="AC15" i="7"/>
  <c r="AG15" i="7"/>
  <c r="P16" i="7"/>
  <c r="T16" i="7"/>
  <c r="X16" i="7"/>
  <c r="AB16" i="7"/>
  <c r="AF16" i="7"/>
  <c r="AJ16" i="7"/>
  <c r="S17" i="7"/>
  <c r="W17" i="7"/>
  <c r="AA17" i="7"/>
  <c r="AE17" i="7"/>
  <c r="AI17" i="7"/>
  <c r="R18" i="7"/>
  <c r="V18" i="7"/>
  <c r="Z18" i="7"/>
  <c r="AD18" i="7"/>
  <c r="AH18" i="7"/>
  <c r="Q19" i="7"/>
  <c r="U19" i="7"/>
  <c r="Y19" i="7"/>
  <c r="AC19" i="7"/>
  <c r="AG19" i="7"/>
  <c r="P20" i="7"/>
  <c r="T20" i="7"/>
  <c r="X20" i="7"/>
  <c r="AB20" i="7"/>
  <c r="AF20" i="7"/>
  <c r="AJ20" i="7"/>
  <c r="S21" i="7"/>
  <c r="W21" i="7"/>
  <c r="AA21" i="7"/>
  <c r="AE21" i="7"/>
  <c r="AI21" i="7"/>
  <c r="R22" i="7"/>
  <c r="V22" i="7"/>
  <c r="Z22" i="7"/>
  <c r="AD22" i="7"/>
  <c r="AH22" i="7"/>
  <c r="Q23" i="7"/>
  <c r="U23" i="7"/>
  <c r="Y23" i="7"/>
  <c r="AC23" i="7"/>
  <c r="AG23" i="7"/>
  <c r="P24" i="7"/>
  <c r="T24" i="7"/>
  <c r="X24" i="7"/>
  <c r="AB24" i="7"/>
  <c r="AF24" i="7"/>
  <c r="AJ24" i="7"/>
  <c r="S25" i="7"/>
  <c r="W25" i="7"/>
  <c r="AA25" i="7"/>
  <c r="AE25" i="7"/>
  <c r="AI25" i="7"/>
  <c r="R26" i="7"/>
  <c r="V26" i="7"/>
  <c r="Z26" i="7"/>
  <c r="AD26" i="7"/>
  <c r="AH26" i="7"/>
  <c r="Q27" i="7"/>
  <c r="U27" i="7"/>
  <c r="Y27" i="7"/>
  <c r="AC27" i="7"/>
  <c r="AG27" i="7"/>
  <c r="P28" i="7"/>
  <c r="T28" i="7"/>
  <c r="X28" i="7"/>
  <c r="AB28" i="7"/>
  <c r="AF28" i="7"/>
  <c r="AJ28" i="7"/>
  <c r="S29" i="7"/>
  <c r="W29" i="7"/>
  <c r="AA29" i="7"/>
  <c r="AE29" i="7"/>
  <c r="AI29" i="7"/>
  <c r="R30" i="7"/>
  <c r="V30" i="7"/>
  <c r="Z30" i="7"/>
  <c r="AD30" i="7"/>
  <c r="AH30" i="7"/>
  <c r="Q31" i="7"/>
  <c r="U31" i="7"/>
  <c r="Y31" i="7"/>
  <c r="AC31" i="7"/>
  <c r="AG31" i="7"/>
  <c r="P32" i="7"/>
  <c r="T32" i="7"/>
  <c r="X32" i="7"/>
  <c r="AB32" i="7"/>
  <c r="AF32" i="7"/>
  <c r="AJ32" i="7"/>
  <c r="S33" i="7"/>
  <c r="W33" i="7"/>
  <c r="AA33" i="7"/>
  <c r="AE33" i="7"/>
  <c r="AI33" i="7"/>
  <c r="R34" i="7"/>
  <c r="V34" i="7"/>
  <c r="Z34" i="7"/>
  <c r="AD34" i="7"/>
  <c r="AH34" i="7"/>
  <c r="Q35" i="7"/>
  <c r="U35" i="7"/>
  <c r="Y35" i="7"/>
  <c r="AC35" i="7"/>
  <c r="AG35" i="7"/>
  <c r="P36" i="7"/>
  <c r="T36" i="7"/>
  <c r="X36" i="7"/>
  <c r="AB36" i="7"/>
  <c r="AF36" i="7"/>
  <c r="AJ36" i="7"/>
  <c r="S37" i="7"/>
  <c r="W37" i="7"/>
  <c r="AA37" i="7"/>
  <c r="AE37" i="7"/>
  <c r="AI37" i="7"/>
  <c r="R38" i="7"/>
  <c r="V38" i="7"/>
  <c r="Z38" i="7"/>
  <c r="AD38" i="7"/>
  <c r="AH38" i="7"/>
  <c r="Q39" i="7"/>
  <c r="U39" i="7"/>
  <c r="Y39" i="7"/>
  <c r="AC39" i="7"/>
  <c r="AG39" i="7"/>
  <c r="P40" i="7"/>
  <c r="T40" i="7"/>
  <c r="X40" i="7"/>
  <c r="AB40" i="7"/>
  <c r="AF40" i="7"/>
  <c r="AJ40" i="7"/>
  <c r="S41" i="7"/>
  <c r="W41" i="7"/>
  <c r="AA41" i="7"/>
  <c r="AE41" i="7"/>
  <c r="AI41" i="7"/>
  <c r="R42" i="7"/>
  <c r="V42" i="7"/>
  <c r="Z42" i="7"/>
  <c r="AD42" i="7"/>
  <c r="AH42" i="7"/>
  <c r="Q43" i="7"/>
  <c r="U43" i="7"/>
  <c r="Y43" i="7"/>
  <c r="AC43" i="7"/>
  <c r="AG43" i="7"/>
  <c r="P44" i="7"/>
  <c r="T44" i="7"/>
  <c r="X44" i="7"/>
  <c r="AB44" i="7"/>
  <c r="AF44" i="7"/>
  <c r="AJ44" i="7"/>
  <c r="S45" i="7"/>
  <c r="W45" i="7"/>
  <c r="AA45" i="7"/>
  <c r="AE45" i="7"/>
  <c r="AI45" i="7"/>
  <c r="R46" i="7"/>
  <c r="V46" i="7"/>
  <c r="Z46" i="7"/>
  <c r="AD46" i="7"/>
  <c r="AH46" i="7"/>
  <c r="Q47" i="7"/>
  <c r="U47" i="7"/>
  <c r="Y47" i="7"/>
  <c r="AC47" i="7"/>
  <c r="AG47" i="7"/>
  <c r="P48" i="7"/>
  <c r="T48" i="7"/>
  <c r="X48" i="7"/>
  <c r="AB48" i="7"/>
  <c r="AF48" i="7"/>
  <c r="AJ48" i="7"/>
  <c r="S49" i="7"/>
  <c r="W49" i="7"/>
  <c r="AA49" i="7"/>
  <c r="AE49" i="7"/>
  <c r="AI49" i="7"/>
  <c r="R50" i="7"/>
  <c r="V50" i="7"/>
  <c r="Z50" i="7"/>
  <c r="AD50" i="7"/>
  <c r="AH50" i="7"/>
  <c r="Q51" i="7"/>
  <c r="U51" i="7"/>
  <c r="Y51" i="7"/>
  <c r="AC51" i="7"/>
  <c r="AG51" i="7"/>
  <c r="P52" i="7"/>
  <c r="T52" i="7"/>
  <c r="X52" i="7"/>
  <c r="AB52" i="7"/>
  <c r="AF52" i="7"/>
  <c r="AJ52" i="7"/>
  <c r="S53" i="7"/>
  <c r="W53" i="7"/>
  <c r="AA53" i="7"/>
  <c r="AE53" i="7"/>
  <c r="AI53" i="7"/>
  <c r="R54" i="7"/>
  <c r="V54" i="7"/>
  <c r="Z54" i="7"/>
  <c r="AD54" i="7"/>
  <c r="AH54" i="7"/>
  <c r="Q55" i="7"/>
  <c r="U55" i="7"/>
  <c r="Y55" i="7"/>
  <c r="AC55" i="7"/>
  <c r="AG55" i="7"/>
  <c r="P56" i="7"/>
  <c r="T56" i="7"/>
  <c r="X56" i="7"/>
  <c r="AB56" i="7"/>
  <c r="AF56" i="7"/>
  <c r="AJ56" i="7"/>
  <c r="S57" i="7"/>
  <c r="W57" i="7"/>
  <c r="AA57" i="7"/>
  <c r="AE57" i="7"/>
  <c r="AI57" i="7"/>
  <c r="R58" i="7"/>
  <c r="V58" i="7"/>
  <c r="Z58" i="7"/>
  <c r="AD58" i="7"/>
  <c r="AH58" i="7"/>
  <c r="Q59" i="7"/>
  <c r="U59" i="7"/>
  <c r="Y59" i="7"/>
  <c r="AC59" i="7"/>
  <c r="AG59" i="7"/>
  <c r="P60" i="7"/>
  <c r="T60" i="7"/>
  <c r="X60" i="7"/>
  <c r="AB60" i="7"/>
  <c r="AF60" i="7"/>
  <c r="AJ60" i="7"/>
  <c r="S61" i="7"/>
  <c r="W61" i="7"/>
  <c r="AA61" i="7"/>
  <c r="AE61" i="7"/>
  <c r="AI61" i="7"/>
  <c r="R62" i="7"/>
  <c r="V62" i="7"/>
  <c r="Z62" i="7"/>
  <c r="AD62" i="7"/>
  <c r="AH62" i="7"/>
  <c r="Q63" i="7"/>
  <c r="U63" i="7"/>
  <c r="Y63" i="7"/>
  <c r="AC63" i="7"/>
  <c r="AG63" i="7"/>
  <c r="P64" i="7"/>
  <c r="T64" i="7"/>
  <c r="V14" i="7"/>
  <c r="AD14" i="7"/>
  <c r="Y15" i="7"/>
  <c r="R11" i="7"/>
  <c r="V11" i="7"/>
  <c r="Z11" i="7"/>
  <c r="AD11" i="7"/>
  <c r="AH11" i="7"/>
  <c r="Q12" i="7"/>
  <c r="U12" i="7"/>
  <c r="Y12" i="7"/>
  <c r="AC12" i="7"/>
  <c r="AG12" i="7"/>
  <c r="P13" i="7"/>
  <c r="T13" i="7"/>
  <c r="X13" i="7"/>
  <c r="AB13" i="7"/>
  <c r="AF13" i="7"/>
  <c r="AJ13" i="7"/>
  <c r="S14" i="7"/>
  <c r="W14" i="7"/>
  <c r="AA14" i="7"/>
  <c r="AE14" i="7"/>
  <c r="AI14" i="7"/>
  <c r="R15" i="7"/>
  <c r="V15" i="7"/>
  <c r="Z15" i="7"/>
  <c r="AD15" i="7"/>
  <c r="AH15" i="7"/>
  <c r="Q16" i="7"/>
  <c r="U16" i="7"/>
  <c r="Y16" i="7"/>
  <c r="AC16" i="7"/>
  <c r="AG16" i="7"/>
  <c r="P17" i="7"/>
  <c r="T17" i="7"/>
  <c r="X17" i="7"/>
  <c r="AB17" i="7"/>
  <c r="AF17" i="7"/>
  <c r="AJ17" i="7"/>
  <c r="S18" i="7"/>
  <c r="W18" i="7"/>
  <c r="AA18" i="7"/>
  <c r="AE18" i="7"/>
  <c r="AI18" i="7"/>
  <c r="R19" i="7"/>
  <c r="V19" i="7"/>
  <c r="Z19" i="7"/>
  <c r="AD19" i="7"/>
  <c r="AH19" i="7"/>
  <c r="Q20" i="7"/>
  <c r="U20" i="7"/>
  <c r="Y20" i="7"/>
  <c r="AC20" i="7"/>
  <c r="AG20" i="7"/>
  <c r="P21" i="7"/>
  <c r="T21" i="7"/>
  <c r="X21" i="7"/>
  <c r="AB21" i="7"/>
  <c r="AF21" i="7"/>
  <c r="AJ21" i="7"/>
  <c r="S22" i="7"/>
  <c r="W22" i="7"/>
  <c r="AA22" i="7"/>
  <c r="AE22" i="7"/>
  <c r="AI22" i="7"/>
  <c r="R23" i="7"/>
  <c r="V23" i="7"/>
  <c r="Z23" i="7"/>
  <c r="AD23" i="7"/>
  <c r="AH23" i="7"/>
  <c r="Q24" i="7"/>
  <c r="U24" i="7"/>
  <c r="Y24" i="7"/>
  <c r="AC24" i="7"/>
  <c r="AG24" i="7"/>
  <c r="P25" i="7"/>
  <c r="T25" i="7"/>
  <c r="X25" i="7"/>
  <c r="AB25" i="7"/>
  <c r="AF25" i="7"/>
  <c r="AJ25" i="7"/>
  <c r="S26" i="7"/>
  <c r="W26" i="7"/>
  <c r="AA26" i="7"/>
  <c r="AE26" i="7"/>
  <c r="AI26" i="7"/>
  <c r="R27" i="7"/>
  <c r="V27" i="7"/>
  <c r="Z27" i="7"/>
  <c r="AD27" i="7"/>
  <c r="AH27" i="7"/>
  <c r="Q28" i="7"/>
  <c r="U28" i="7"/>
  <c r="Y28" i="7"/>
  <c r="AC28" i="7"/>
  <c r="AG28" i="7"/>
  <c r="P29" i="7"/>
  <c r="T29" i="7"/>
  <c r="X29" i="7"/>
  <c r="AB29" i="7"/>
  <c r="AF29" i="7"/>
  <c r="AJ29" i="7"/>
  <c r="S30" i="7"/>
  <c r="W30" i="7"/>
  <c r="AA30" i="7"/>
  <c r="AE30" i="7"/>
  <c r="AI30" i="7"/>
  <c r="R31" i="7"/>
  <c r="V31" i="7"/>
  <c r="Z31" i="7"/>
  <c r="AD31" i="7"/>
  <c r="AH31" i="7"/>
  <c r="Q32" i="7"/>
  <c r="U32" i="7"/>
  <c r="Y32" i="7"/>
  <c r="AC32" i="7"/>
  <c r="AG32" i="7"/>
  <c r="P33" i="7"/>
  <c r="T33" i="7"/>
  <c r="X33" i="7"/>
  <c r="AB33" i="7"/>
  <c r="AF33" i="7"/>
  <c r="AJ33" i="7"/>
  <c r="S34" i="7"/>
  <c r="W34" i="7"/>
  <c r="AA34" i="7"/>
  <c r="AE34" i="7"/>
  <c r="AI34" i="7"/>
  <c r="R35" i="7"/>
  <c r="V35" i="7"/>
  <c r="Z35" i="7"/>
  <c r="AD35" i="7"/>
  <c r="AH35" i="7"/>
  <c r="Q36" i="7"/>
  <c r="U36" i="7"/>
  <c r="Y36" i="7"/>
  <c r="AC36" i="7"/>
  <c r="AG36" i="7"/>
  <c r="P37" i="7"/>
  <c r="T37" i="7"/>
  <c r="X37" i="7"/>
  <c r="AB37" i="7"/>
  <c r="AF37" i="7"/>
  <c r="AJ37" i="7"/>
  <c r="S38" i="7"/>
  <c r="W38" i="7"/>
  <c r="AA38" i="7"/>
  <c r="AE38" i="7"/>
  <c r="AI38" i="7"/>
  <c r="R39" i="7"/>
  <c r="V39" i="7"/>
  <c r="Z39" i="7"/>
  <c r="AD39" i="7"/>
  <c r="AH39" i="7"/>
  <c r="Q40" i="7"/>
  <c r="U40" i="7"/>
  <c r="Y40" i="7"/>
  <c r="AC40" i="7"/>
  <c r="AG40" i="7"/>
  <c r="P41" i="7"/>
  <c r="T41" i="7"/>
  <c r="X41" i="7"/>
  <c r="AB41" i="7"/>
  <c r="AF41" i="7"/>
  <c r="AJ41" i="7"/>
  <c r="S42" i="7"/>
  <c r="W42" i="7"/>
  <c r="AA42" i="7"/>
  <c r="AE42" i="7"/>
  <c r="AI42" i="7"/>
  <c r="R43" i="7"/>
  <c r="V43" i="7"/>
  <c r="Z43" i="7"/>
  <c r="AD43" i="7"/>
  <c r="AH43" i="7"/>
  <c r="Q44" i="7"/>
  <c r="U44" i="7"/>
  <c r="Y44" i="7"/>
  <c r="AC44" i="7"/>
  <c r="AG44" i="7"/>
  <c r="P45" i="7"/>
  <c r="T45" i="7"/>
  <c r="X45" i="7"/>
  <c r="AB45" i="7"/>
  <c r="AF45" i="7"/>
  <c r="AJ45" i="7"/>
  <c r="S46" i="7"/>
  <c r="W46" i="7"/>
  <c r="AA46" i="7"/>
  <c r="AE46" i="7"/>
  <c r="AI46" i="7"/>
  <c r="R47" i="7"/>
  <c r="V47" i="7"/>
  <c r="Z47" i="7"/>
  <c r="AD47" i="7"/>
  <c r="AH47" i="7"/>
  <c r="Q48" i="7"/>
  <c r="U48" i="7"/>
  <c r="Y48" i="7"/>
  <c r="AC48" i="7"/>
  <c r="AG48" i="7"/>
  <c r="P49" i="7"/>
  <c r="T49" i="7"/>
  <c r="X49" i="7"/>
  <c r="AB49" i="7"/>
  <c r="AF49" i="7"/>
  <c r="AJ49" i="7"/>
  <c r="S50" i="7"/>
  <c r="W50" i="7"/>
  <c r="AA50" i="7"/>
  <c r="AE50" i="7"/>
  <c r="AI50" i="7"/>
  <c r="R51" i="7"/>
  <c r="V51" i="7"/>
  <c r="Z51" i="7"/>
  <c r="AD51" i="7"/>
  <c r="AH51" i="7"/>
  <c r="Q52" i="7"/>
  <c r="U52" i="7"/>
  <c r="Y52" i="7"/>
  <c r="AC52" i="7"/>
  <c r="AG52" i="7"/>
  <c r="P53" i="7"/>
  <c r="T53" i="7"/>
  <c r="X53" i="7"/>
  <c r="AB53" i="7"/>
  <c r="AF53" i="7"/>
  <c r="AJ53" i="7"/>
  <c r="S54" i="7"/>
  <c r="W54" i="7"/>
  <c r="AA54" i="7"/>
  <c r="AE54" i="7"/>
  <c r="AI54" i="7"/>
  <c r="R55" i="7"/>
  <c r="V55" i="7"/>
  <c r="Z55" i="7"/>
  <c r="AD55" i="7"/>
  <c r="AH55" i="7"/>
  <c r="Q56" i="7"/>
  <c r="U56" i="7"/>
  <c r="Y56" i="7"/>
  <c r="AC56" i="7"/>
  <c r="AG56" i="7"/>
  <c r="P57" i="7"/>
  <c r="T57" i="7"/>
  <c r="X57" i="7"/>
  <c r="AB57" i="7"/>
  <c r="AF57" i="7"/>
  <c r="AJ57" i="7"/>
  <c r="S58" i="7"/>
  <c r="W58" i="7"/>
  <c r="AA58" i="7"/>
  <c r="AE58" i="7"/>
  <c r="AI58" i="7"/>
  <c r="R59" i="7"/>
  <c r="V59" i="7"/>
  <c r="Z60" i="7"/>
  <c r="AD60" i="7"/>
  <c r="AH60" i="7"/>
  <c r="Q61" i="7"/>
  <c r="U61" i="7"/>
  <c r="Y61" i="7"/>
  <c r="AC61" i="7"/>
  <c r="AG61" i="7"/>
  <c r="P62" i="7"/>
  <c r="T62" i="7"/>
  <c r="X62" i="7"/>
  <c r="AB62" i="7"/>
  <c r="AF62" i="7"/>
  <c r="AJ62" i="7"/>
  <c r="S63" i="7"/>
  <c r="W63" i="7"/>
  <c r="AA63" i="7"/>
  <c r="AE63" i="7"/>
  <c r="AI63" i="7"/>
  <c r="R64" i="7"/>
  <c r="V64" i="7"/>
  <c r="Z64" i="7"/>
  <c r="AD64" i="7"/>
  <c r="AH64" i="7"/>
  <c r="Q65" i="7"/>
  <c r="U65" i="7"/>
  <c r="Y65" i="7"/>
  <c r="AC65" i="7"/>
  <c r="AG65" i="7"/>
  <c r="P66" i="7"/>
  <c r="T66" i="7"/>
  <c r="X66" i="7"/>
  <c r="AB66" i="7"/>
  <c r="AF66" i="7"/>
  <c r="AJ66" i="7"/>
  <c r="S67" i="7"/>
  <c r="W67" i="7"/>
  <c r="AA67" i="7"/>
  <c r="AE67" i="7"/>
  <c r="AI67" i="7"/>
  <c r="R68" i="7"/>
  <c r="V68" i="7"/>
  <c r="Z68" i="7"/>
  <c r="AD68" i="7"/>
  <c r="AH68" i="7"/>
  <c r="Q69" i="7"/>
  <c r="U69" i="7"/>
  <c r="Y69" i="7"/>
  <c r="AC69" i="7"/>
  <c r="AG69" i="7"/>
  <c r="P70" i="7"/>
  <c r="T70" i="7"/>
  <c r="X70" i="7"/>
  <c r="AB70" i="7"/>
  <c r="AF70" i="7"/>
  <c r="AJ70" i="7"/>
  <c r="S71" i="7"/>
  <c r="W71" i="7"/>
  <c r="AA71" i="7"/>
  <c r="AE71" i="7"/>
  <c r="AI71" i="7"/>
  <c r="R72" i="7"/>
  <c r="V72" i="7"/>
  <c r="Z72" i="7"/>
  <c r="AD72" i="7"/>
  <c r="AH72" i="7"/>
  <c r="Q73" i="7"/>
  <c r="U73" i="7"/>
  <c r="Y73" i="7"/>
  <c r="AC73" i="7"/>
  <c r="AG73" i="7"/>
  <c r="P74" i="7"/>
  <c r="T74" i="7"/>
  <c r="X74" i="7"/>
  <c r="AB74" i="7"/>
  <c r="AF74" i="7"/>
  <c r="AJ74" i="7"/>
  <c r="S75" i="7"/>
  <c r="W75" i="7"/>
  <c r="AA75" i="7"/>
  <c r="AE75" i="7"/>
  <c r="AI75" i="7"/>
  <c r="R76" i="7"/>
  <c r="V76" i="7"/>
  <c r="Z76" i="7"/>
  <c r="AD76" i="7"/>
  <c r="AH76" i="7"/>
  <c r="Q77" i="7"/>
  <c r="U77" i="7"/>
  <c r="Y77" i="7"/>
  <c r="AC77" i="7"/>
  <c r="AG77" i="7"/>
  <c r="P78" i="7"/>
  <c r="T78" i="7"/>
  <c r="X78" i="7"/>
  <c r="AB78" i="7"/>
  <c r="AF78" i="7"/>
  <c r="AJ78" i="7"/>
  <c r="S79" i="7"/>
  <c r="W79" i="7"/>
  <c r="AA79" i="7"/>
  <c r="AE79" i="7"/>
  <c r="AI79" i="7"/>
  <c r="R80" i="7"/>
  <c r="V80" i="7"/>
  <c r="Z80" i="7"/>
  <c r="AD80" i="7"/>
  <c r="AH80" i="7"/>
  <c r="Q81" i="7"/>
  <c r="U81" i="7"/>
  <c r="Y81" i="7"/>
  <c r="AC81" i="7"/>
  <c r="AG81" i="7"/>
  <c r="P82" i="7"/>
  <c r="T82" i="7"/>
  <c r="X82" i="7"/>
  <c r="AB82" i="7"/>
  <c r="AF82" i="7"/>
  <c r="AJ82" i="7"/>
  <c r="S83" i="7"/>
  <c r="W83" i="7"/>
  <c r="AA83" i="7"/>
  <c r="AE83" i="7"/>
  <c r="AI83" i="7"/>
  <c r="R84" i="7"/>
  <c r="V84" i="7"/>
  <c r="Z84" i="7"/>
  <c r="AD84" i="7"/>
  <c r="AH84" i="7"/>
  <c r="Q85" i="7"/>
  <c r="U85" i="7"/>
  <c r="Y85" i="7"/>
  <c r="AC85" i="7"/>
  <c r="AG85" i="7"/>
  <c r="P86" i="7"/>
  <c r="T86" i="7"/>
  <c r="X86" i="7"/>
  <c r="AB86" i="7"/>
  <c r="AF86" i="7"/>
  <c r="AJ86" i="7"/>
  <c r="S87" i="7"/>
  <c r="W87" i="7"/>
  <c r="AA87" i="7"/>
  <c r="AE87" i="7"/>
  <c r="AI87" i="7"/>
  <c r="R88" i="7"/>
  <c r="V88" i="7"/>
  <c r="Z88" i="7"/>
  <c r="AD88" i="7"/>
  <c r="AH88" i="7"/>
  <c r="Q89" i="7"/>
  <c r="U89" i="7"/>
  <c r="Y89" i="7"/>
  <c r="AC89" i="7"/>
  <c r="AG89" i="7"/>
  <c r="P90" i="7"/>
  <c r="T90" i="7"/>
  <c r="X90" i="7"/>
  <c r="AB90" i="7"/>
  <c r="AF90" i="7"/>
  <c r="AJ90" i="7"/>
  <c r="S91" i="7"/>
  <c r="W91" i="7"/>
  <c r="AA91" i="7"/>
  <c r="AE91" i="7"/>
  <c r="AI91" i="7"/>
  <c r="R92" i="7"/>
  <c r="V92" i="7"/>
  <c r="Z92" i="7"/>
  <c r="AD92" i="7"/>
  <c r="AH92" i="7"/>
  <c r="Q93" i="7"/>
  <c r="U93" i="7"/>
  <c r="Y93" i="7"/>
  <c r="AC93" i="7"/>
  <c r="AG93" i="7"/>
  <c r="P94" i="7"/>
  <c r="T94" i="7"/>
  <c r="X94" i="7"/>
  <c r="AB94" i="7"/>
  <c r="AF94" i="7"/>
  <c r="AJ94" i="7"/>
  <c r="S95" i="7"/>
  <c r="W95" i="7"/>
  <c r="AA95" i="7"/>
  <c r="AE95" i="7"/>
  <c r="AI95" i="7"/>
  <c r="R96" i="7"/>
  <c r="V96" i="7"/>
  <c r="Z96" i="7"/>
  <c r="AD96" i="7"/>
  <c r="AH96" i="7"/>
  <c r="Q97" i="7"/>
  <c r="U97" i="7"/>
  <c r="Y97" i="7"/>
  <c r="AC97" i="7"/>
  <c r="AG97" i="7"/>
  <c r="P98" i="7"/>
  <c r="T98" i="7"/>
  <c r="X98" i="7"/>
  <c r="AB98" i="7"/>
  <c r="AF98" i="7"/>
  <c r="AJ98" i="7"/>
  <c r="S99" i="7"/>
  <c r="W99" i="7"/>
  <c r="AA99" i="7"/>
  <c r="AE99" i="7"/>
  <c r="AI99" i="7"/>
  <c r="R100" i="7"/>
  <c r="V100" i="7"/>
  <c r="Z100" i="7"/>
  <c r="AD100" i="7"/>
  <c r="AH100" i="7"/>
  <c r="Q101" i="7"/>
  <c r="U101" i="7"/>
  <c r="Y101" i="7"/>
  <c r="AC101" i="7"/>
  <c r="AG101" i="7"/>
  <c r="P102" i="7"/>
  <c r="T102" i="7"/>
  <c r="X102" i="7"/>
  <c r="AB102" i="7"/>
  <c r="AF102" i="7"/>
  <c r="AJ102" i="7"/>
  <c r="S103" i="7"/>
  <c r="W103" i="7"/>
  <c r="AA103" i="7"/>
  <c r="AE103" i="7"/>
  <c r="AI103" i="7"/>
  <c r="R104" i="7"/>
  <c r="V104" i="7"/>
  <c r="Z104" i="7"/>
  <c r="AD104" i="7"/>
  <c r="AH104" i="7"/>
  <c r="Q105" i="7"/>
  <c r="U105" i="7"/>
  <c r="Y105" i="7"/>
  <c r="AC105" i="7"/>
  <c r="AG105" i="7"/>
  <c r="P106" i="7"/>
  <c r="T106" i="7"/>
  <c r="X106" i="7"/>
  <c r="AB106" i="7"/>
  <c r="AF106" i="7"/>
  <c r="AJ106" i="7"/>
  <c r="S107" i="7"/>
  <c r="W107" i="7"/>
  <c r="AA107" i="7"/>
  <c r="AE107" i="7"/>
  <c r="AI107" i="7"/>
  <c r="R108" i="7"/>
  <c r="V108" i="7"/>
  <c r="Z108" i="7"/>
  <c r="AD108" i="7"/>
  <c r="AH108" i="7"/>
  <c r="Q109" i="7"/>
  <c r="U109" i="7"/>
  <c r="Y109" i="7"/>
  <c r="AC109" i="7"/>
  <c r="AG109" i="7"/>
  <c r="P110" i="7"/>
  <c r="T110" i="7"/>
  <c r="X110" i="7"/>
  <c r="AB110" i="7"/>
  <c r="AF110" i="7"/>
  <c r="AJ110" i="7"/>
  <c r="S111" i="7"/>
  <c r="W111" i="7"/>
  <c r="AA111" i="7"/>
  <c r="AE111" i="7"/>
  <c r="AI111" i="7"/>
  <c r="R112" i="7"/>
  <c r="V112" i="7"/>
  <c r="Z112" i="7"/>
  <c r="AD112" i="7"/>
  <c r="AH112" i="7"/>
  <c r="Q113" i="7"/>
  <c r="U113" i="7"/>
  <c r="Y113" i="7"/>
  <c r="AC113" i="7"/>
  <c r="AG113" i="7"/>
  <c r="P114" i="7"/>
  <c r="T114" i="7"/>
  <c r="X114" i="7"/>
  <c r="AB114" i="7"/>
  <c r="AF114" i="7"/>
  <c r="AJ114" i="7"/>
  <c r="S115" i="7"/>
  <c r="W115" i="7"/>
  <c r="AA115" i="7"/>
  <c r="AE115" i="7"/>
  <c r="AI115" i="7"/>
  <c r="R116" i="7"/>
  <c r="V116" i="7"/>
  <c r="Z116" i="7"/>
  <c r="AD116" i="7"/>
  <c r="AH116" i="7"/>
  <c r="Q117" i="7"/>
  <c r="U117" i="7"/>
  <c r="Y117" i="7"/>
  <c r="AC117" i="7"/>
  <c r="AG117" i="7"/>
  <c r="P118" i="7"/>
  <c r="T118" i="7"/>
  <c r="X118" i="7"/>
  <c r="AB118" i="7"/>
  <c r="AF118" i="7"/>
  <c r="AJ118" i="7"/>
  <c r="S119" i="7"/>
  <c r="W119" i="7"/>
  <c r="AA119" i="7"/>
  <c r="AE119" i="7"/>
  <c r="AI119" i="7"/>
  <c r="R120" i="7"/>
  <c r="V120" i="7"/>
  <c r="Z120" i="7"/>
  <c r="AD120" i="7"/>
  <c r="AH120" i="7"/>
  <c r="Q121" i="7"/>
  <c r="U121" i="7"/>
  <c r="Y121" i="7"/>
  <c r="AC121" i="7"/>
  <c r="AG121" i="7"/>
  <c r="P122" i="7"/>
  <c r="T122" i="7"/>
  <c r="X122" i="7"/>
  <c r="AB122" i="7"/>
  <c r="AF122" i="7"/>
  <c r="AJ122" i="7"/>
  <c r="S123" i="7"/>
  <c r="W123" i="7"/>
  <c r="AA123" i="7"/>
  <c r="AE123" i="7"/>
  <c r="AI123" i="7"/>
  <c r="R124" i="7"/>
  <c r="V124" i="7"/>
  <c r="Z124" i="7"/>
  <c r="AD124" i="7"/>
  <c r="AH124" i="7"/>
  <c r="Q125" i="7"/>
  <c r="U125" i="7"/>
  <c r="Z61" i="7"/>
  <c r="AD61" i="7"/>
  <c r="AH61" i="7"/>
  <c r="Q62" i="7"/>
  <c r="U62" i="7"/>
  <c r="Y62" i="7"/>
  <c r="AC62" i="7"/>
  <c r="AG62" i="7"/>
  <c r="P63" i="7"/>
  <c r="T63" i="7"/>
  <c r="X63" i="7"/>
  <c r="AB63" i="7"/>
  <c r="AF63" i="7"/>
  <c r="AJ63" i="7"/>
  <c r="S64" i="7"/>
  <c r="W64" i="7"/>
  <c r="AA64" i="7"/>
  <c r="AE64" i="7"/>
  <c r="AI64" i="7"/>
  <c r="R65" i="7"/>
  <c r="V65" i="7"/>
  <c r="Z65" i="7"/>
  <c r="AD65" i="7"/>
  <c r="AH65" i="7"/>
  <c r="Q66" i="7"/>
  <c r="U66" i="7"/>
  <c r="Y66" i="7"/>
  <c r="AC66" i="7"/>
  <c r="AG66" i="7"/>
  <c r="P67" i="7"/>
  <c r="T67" i="7"/>
  <c r="X67" i="7"/>
  <c r="AB67" i="7"/>
  <c r="AF67" i="7"/>
  <c r="AJ67" i="7"/>
  <c r="S68" i="7"/>
  <c r="W68" i="7"/>
  <c r="AA68" i="7"/>
  <c r="AE68" i="7"/>
  <c r="AI68" i="7"/>
  <c r="R69" i="7"/>
  <c r="V69" i="7"/>
  <c r="Z69" i="7"/>
  <c r="AD69" i="7"/>
  <c r="AH69" i="7"/>
  <c r="Q70" i="7"/>
  <c r="U70" i="7"/>
  <c r="Y70" i="7"/>
  <c r="AC70" i="7"/>
  <c r="AG70" i="7"/>
  <c r="P71" i="7"/>
  <c r="T71" i="7"/>
  <c r="X71" i="7"/>
  <c r="AB71" i="7"/>
  <c r="AF71" i="7"/>
  <c r="AJ71" i="7"/>
  <c r="S72" i="7"/>
  <c r="W72" i="7"/>
  <c r="AA72" i="7"/>
  <c r="AE72" i="7"/>
  <c r="AI72" i="7"/>
  <c r="R73" i="7"/>
  <c r="V73" i="7"/>
  <c r="Z73" i="7"/>
  <c r="AD73" i="7"/>
  <c r="AH73" i="7"/>
  <c r="Q74" i="7"/>
  <c r="U74" i="7"/>
  <c r="Y74" i="7"/>
  <c r="AC74" i="7"/>
  <c r="AG74" i="7"/>
  <c r="P75" i="7"/>
  <c r="T75" i="7"/>
  <c r="X75" i="7"/>
  <c r="AB75" i="7"/>
  <c r="AF75" i="7"/>
  <c r="AJ75" i="7"/>
  <c r="S76" i="7"/>
  <c r="W76" i="7"/>
  <c r="AA76" i="7"/>
  <c r="AE76" i="7"/>
  <c r="AI76" i="7"/>
  <c r="R77" i="7"/>
  <c r="V77" i="7"/>
  <c r="Z77" i="7"/>
  <c r="AD77" i="7"/>
  <c r="AH77" i="7"/>
  <c r="Q78" i="7"/>
  <c r="U78" i="7"/>
  <c r="Y78" i="7"/>
  <c r="AC78" i="7"/>
  <c r="AG78" i="7"/>
  <c r="P79" i="7"/>
  <c r="T79" i="7"/>
  <c r="X79" i="7"/>
  <c r="AB79" i="7"/>
  <c r="AF79" i="7"/>
  <c r="AJ79" i="7"/>
  <c r="S80" i="7"/>
  <c r="W80" i="7"/>
  <c r="AA80" i="7"/>
  <c r="AE80" i="7"/>
  <c r="AI80" i="7"/>
  <c r="R81" i="7"/>
  <c r="V81" i="7"/>
  <c r="Z81" i="7"/>
  <c r="AD81" i="7"/>
  <c r="AH81" i="7"/>
  <c r="Q82" i="7"/>
  <c r="U82" i="7"/>
  <c r="Y82" i="7"/>
  <c r="AC82" i="7"/>
  <c r="AG82" i="7"/>
  <c r="P83" i="7"/>
  <c r="T83" i="7"/>
  <c r="X83" i="7"/>
  <c r="AB83" i="7"/>
  <c r="AF83" i="7"/>
  <c r="AJ83" i="7"/>
  <c r="S84" i="7"/>
  <c r="W84" i="7"/>
  <c r="AA84" i="7"/>
  <c r="AE84" i="7"/>
  <c r="AI84" i="7"/>
  <c r="R85" i="7"/>
  <c r="V85" i="7"/>
  <c r="Z85" i="7"/>
  <c r="AD85" i="7"/>
  <c r="AH85" i="7"/>
  <c r="Q86" i="7"/>
  <c r="U86" i="7"/>
  <c r="Y86" i="7"/>
  <c r="AC86" i="7"/>
  <c r="AG86" i="7"/>
  <c r="P87" i="7"/>
  <c r="T87" i="7"/>
  <c r="X87" i="7"/>
  <c r="AB87" i="7"/>
  <c r="AF87" i="7"/>
  <c r="AJ87" i="7"/>
  <c r="S88" i="7"/>
  <c r="W88" i="7"/>
  <c r="AA88" i="7"/>
  <c r="AE88" i="7"/>
  <c r="AI88" i="7"/>
  <c r="R89" i="7"/>
  <c r="V89" i="7"/>
  <c r="Z89" i="7"/>
  <c r="AD89" i="7"/>
  <c r="AH89" i="7"/>
  <c r="Q90" i="7"/>
  <c r="U90" i="7"/>
  <c r="Y90" i="7"/>
  <c r="AC90" i="7"/>
  <c r="AG90" i="7"/>
  <c r="P91" i="7"/>
  <c r="T91" i="7"/>
  <c r="X91" i="7"/>
  <c r="AB91" i="7"/>
  <c r="AF91" i="7"/>
  <c r="AJ91" i="7"/>
  <c r="S92" i="7"/>
  <c r="W92" i="7"/>
  <c r="AA92" i="7"/>
  <c r="AE92" i="7"/>
  <c r="AI92" i="7"/>
  <c r="R93" i="7"/>
  <c r="V93" i="7"/>
  <c r="Z93" i="7"/>
  <c r="AD93" i="7"/>
  <c r="AH93" i="7"/>
  <c r="Q94" i="7"/>
  <c r="U94" i="7"/>
  <c r="Y94" i="7"/>
  <c r="AC94" i="7"/>
  <c r="AG94" i="7"/>
  <c r="P95" i="7"/>
  <c r="T95" i="7"/>
  <c r="X95" i="7"/>
  <c r="AB95" i="7"/>
  <c r="AF95" i="7"/>
  <c r="AJ95" i="7"/>
  <c r="S96" i="7"/>
  <c r="W96" i="7"/>
  <c r="AA96" i="7"/>
  <c r="AE96" i="7"/>
  <c r="AI96" i="7"/>
  <c r="R97" i="7"/>
  <c r="V97" i="7"/>
  <c r="Z97" i="7"/>
  <c r="AD97" i="7"/>
  <c r="AH97" i="7"/>
  <c r="Q98" i="7"/>
  <c r="U98" i="7"/>
  <c r="Y98" i="7"/>
  <c r="AC98" i="7"/>
  <c r="AG98" i="7"/>
  <c r="P99" i="7"/>
  <c r="T99" i="7"/>
  <c r="X99" i="7"/>
  <c r="AB99" i="7"/>
  <c r="AF99" i="7"/>
  <c r="AJ99" i="7"/>
  <c r="S100" i="7"/>
  <c r="W100" i="7"/>
  <c r="AA100" i="7"/>
  <c r="AE100" i="7"/>
  <c r="AI100" i="7"/>
  <c r="R101" i="7"/>
  <c r="V101" i="7"/>
  <c r="Z101" i="7"/>
  <c r="AD101" i="7"/>
  <c r="AH101" i="7"/>
  <c r="Q102" i="7"/>
  <c r="U102" i="7"/>
  <c r="Y102" i="7"/>
  <c r="AC102" i="7"/>
  <c r="AG102" i="7"/>
  <c r="P103" i="7"/>
  <c r="T103" i="7"/>
  <c r="X103" i="7"/>
  <c r="AB103" i="7"/>
  <c r="AF103" i="7"/>
  <c r="AJ103" i="7"/>
  <c r="S104" i="7"/>
  <c r="W104" i="7"/>
  <c r="AA104" i="7"/>
  <c r="AE104" i="7"/>
  <c r="AI104" i="7"/>
  <c r="R105" i="7"/>
  <c r="V105" i="7"/>
  <c r="Z105" i="7"/>
  <c r="AD105" i="7"/>
  <c r="AH105" i="7"/>
  <c r="Q106" i="7"/>
  <c r="U106" i="7"/>
  <c r="Y106" i="7"/>
  <c r="AC106" i="7"/>
  <c r="AG106" i="7"/>
  <c r="P107" i="7"/>
  <c r="T107" i="7"/>
  <c r="X107" i="7"/>
  <c r="AB107" i="7"/>
  <c r="AF107" i="7"/>
  <c r="AJ107" i="7"/>
  <c r="S108" i="7"/>
  <c r="W108" i="7"/>
  <c r="AA108" i="7"/>
  <c r="AE108" i="7"/>
  <c r="AI108" i="7"/>
  <c r="R109" i="7"/>
  <c r="V109" i="7"/>
  <c r="Z109" i="7"/>
  <c r="AD109" i="7"/>
  <c r="AH109" i="7"/>
  <c r="Q110" i="7"/>
  <c r="U110" i="7"/>
  <c r="Y110" i="7"/>
  <c r="AC110" i="7"/>
  <c r="AG110" i="7"/>
  <c r="P111" i="7"/>
  <c r="T111" i="7"/>
  <c r="X111" i="7"/>
  <c r="AB111" i="7"/>
  <c r="AF111" i="7"/>
  <c r="AJ111" i="7"/>
  <c r="S112" i="7"/>
  <c r="W112" i="7"/>
  <c r="AA112" i="7"/>
  <c r="AE112" i="7"/>
  <c r="AI112" i="7"/>
  <c r="R113" i="7"/>
  <c r="V113" i="7"/>
  <c r="Z113" i="7"/>
  <c r="AD113" i="7"/>
  <c r="AH113" i="7"/>
  <c r="Q114" i="7"/>
  <c r="U114" i="7"/>
  <c r="Y114" i="7"/>
  <c r="AC114" i="7"/>
  <c r="AG114" i="7"/>
  <c r="P115" i="7"/>
  <c r="T115" i="7"/>
  <c r="X115" i="7"/>
  <c r="AB115" i="7"/>
  <c r="AF115" i="7"/>
  <c r="AJ115" i="7"/>
  <c r="S116" i="7"/>
  <c r="W116" i="7"/>
  <c r="AA116" i="7"/>
  <c r="AE116" i="7"/>
  <c r="AI116" i="7"/>
  <c r="R117" i="7"/>
  <c r="V117" i="7"/>
  <c r="Z117" i="7"/>
  <c r="AD117" i="7"/>
  <c r="AH117" i="7"/>
  <c r="Q118" i="7"/>
  <c r="U118" i="7"/>
  <c r="Y118" i="7"/>
  <c r="AC118" i="7"/>
  <c r="AG118" i="7"/>
  <c r="P119" i="7"/>
  <c r="T119" i="7"/>
  <c r="X119" i="7"/>
  <c r="AB119" i="7"/>
  <c r="AF119" i="7"/>
  <c r="AJ119" i="7"/>
  <c r="S120" i="7"/>
  <c r="W120" i="7"/>
  <c r="AA120" i="7"/>
  <c r="AE120" i="7"/>
  <c r="AI120" i="7"/>
  <c r="R121" i="7"/>
  <c r="V121" i="7"/>
  <c r="Z121" i="7"/>
  <c r="AD121" i="7"/>
  <c r="AH121" i="7"/>
  <c r="Q122" i="7"/>
  <c r="U122" i="7"/>
  <c r="Y122" i="7"/>
  <c r="AC122" i="7"/>
  <c r="AG122" i="7"/>
  <c r="P123" i="7"/>
  <c r="T123" i="7"/>
  <c r="X123" i="7"/>
  <c r="AB123" i="7"/>
  <c r="AF123" i="7"/>
  <c r="AJ123" i="7"/>
  <c r="S124" i="7"/>
  <c r="W124" i="7"/>
  <c r="AA124" i="7"/>
  <c r="AE124" i="7"/>
  <c r="AI124" i="7"/>
  <c r="R125" i="7"/>
  <c r="V125" i="7"/>
  <c r="Z125" i="7"/>
  <c r="X64" i="7"/>
  <c r="AB64" i="7"/>
  <c r="AF64" i="7"/>
  <c r="AJ64" i="7"/>
  <c r="S65" i="7"/>
  <c r="W65" i="7"/>
  <c r="AA65" i="7"/>
  <c r="AE65" i="7"/>
  <c r="AI65" i="7"/>
  <c r="R66" i="7"/>
  <c r="V66" i="7"/>
  <c r="Z66" i="7"/>
  <c r="AD66" i="7"/>
  <c r="AH66" i="7"/>
  <c r="Q67" i="7"/>
  <c r="U67" i="7"/>
  <c r="Y67" i="7"/>
  <c r="AC67" i="7"/>
  <c r="AG67" i="7"/>
  <c r="P68" i="7"/>
  <c r="T68" i="7"/>
  <c r="X68" i="7"/>
  <c r="AB68" i="7"/>
  <c r="AF68" i="7"/>
  <c r="AJ68" i="7"/>
  <c r="S69" i="7"/>
  <c r="W69" i="7"/>
  <c r="AA69" i="7"/>
  <c r="AE69" i="7"/>
  <c r="AI69" i="7"/>
  <c r="R70" i="7"/>
  <c r="V70" i="7"/>
  <c r="Z70" i="7"/>
  <c r="AD70" i="7"/>
  <c r="AH70" i="7"/>
  <c r="Q71" i="7"/>
  <c r="U71" i="7"/>
  <c r="Y71" i="7"/>
  <c r="AC71" i="7"/>
  <c r="AG71" i="7"/>
  <c r="P72" i="7"/>
  <c r="T72" i="7"/>
  <c r="X72" i="7"/>
  <c r="AB72" i="7"/>
  <c r="AF72" i="7"/>
  <c r="AJ72" i="7"/>
  <c r="S73" i="7"/>
  <c r="W73" i="7"/>
  <c r="AA73" i="7"/>
  <c r="AE73" i="7"/>
  <c r="AI73" i="7"/>
  <c r="R74" i="7"/>
  <c r="V74" i="7"/>
  <c r="Z74" i="7"/>
  <c r="AD74" i="7"/>
  <c r="AH74" i="7"/>
  <c r="Q75" i="7"/>
  <c r="U75" i="7"/>
  <c r="Y75" i="7"/>
  <c r="AC75" i="7"/>
  <c r="AG75" i="7"/>
  <c r="P76" i="7"/>
  <c r="T76" i="7"/>
  <c r="X76" i="7"/>
  <c r="AB76" i="7"/>
  <c r="AF76" i="7"/>
  <c r="AJ76" i="7"/>
  <c r="S77" i="7"/>
  <c r="W77" i="7"/>
  <c r="AA77" i="7"/>
  <c r="AE77" i="7"/>
  <c r="AI77" i="7"/>
  <c r="R78" i="7"/>
  <c r="V78" i="7"/>
  <c r="Z78" i="7"/>
  <c r="AD78" i="7"/>
  <c r="AH78" i="7"/>
  <c r="Q79" i="7"/>
  <c r="U79" i="7"/>
  <c r="Y79" i="7"/>
  <c r="AC79" i="7"/>
  <c r="AG79" i="7"/>
  <c r="P80" i="7"/>
  <c r="T80" i="7"/>
  <c r="X80" i="7"/>
  <c r="AB80" i="7"/>
  <c r="AF80" i="7"/>
  <c r="AJ80" i="7"/>
  <c r="S81" i="7"/>
  <c r="W81" i="7"/>
  <c r="AA81" i="7"/>
  <c r="AE81" i="7"/>
  <c r="AI81" i="7"/>
  <c r="R82" i="7"/>
  <c r="V82" i="7"/>
  <c r="Z82" i="7"/>
  <c r="AD82" i="7"/>
  <c r="AH82" i="7"/>
  <c r="Q83" i="7"/>
  <c r="U83" i="7"/>
  <c r="Y83" i="7"/>
  <c r="AC83" i="7"/>
  <c r="AG83" i="7"/>
  <c r="P84" i="7"/>
  <c r="T84" i="7"/>
  <c r="X84" i="7"/>
  <c r="AB84" i="7"/>
  <c r="AF84" i="7"/>
  <c r="AJ84" i="7"/>
  <c r="S85" i="7"/>
  <c r="W85" i="7"/>
  <c r="AA85" i="7"/>
  <c r="AE85" i="7"/>
  <c r="AI85" i="7"/>
  <c r="R86" i="7"/>
  <c r="V86" i="7"/>
  <c r="Z86" i="7"/>
  <c r="AD86" i="7"/>
  <c r="AH86" i="7"/>
  <c r="Q87" i="7"/>
  <c r="U87" i="7"/>
  <c r="Y87" i="7"/>
  <c r="AC87" i="7"/>
  <c r="AG87" i="7"/>
  <c r="P88" i="7"/>
  <c r="T88" i="7"/>
  <c r="X88" i="7"/>
  <c r="AB88" i="7"/>
  <c r="AF88" i="7"/>
  <c r="AJ88" i="7"/>
  <c r="S89" i="7"/>
  <c r="W89" i="7"/>
  <c r="AA89" i="7"/>
  <c r="AE89" i="7"/>
  <c r="AI89" i="7"/>
  <c r="R90" i="7"/>
  <c r="V90" i="7"/>
  <c r="Z90" i="7"/>
  <c r="AD90" i="7"/>
  <c r="AH90" i="7"/>
  <c r="Q91" i="7"/>
  <c r="U91" i="7"/>
  <c r="Y91" i="7"/>
  <c r="AC91" i="7"/>
  <c r="AG91" i="7"/>
  <c r="P92" i="7"/>
  <c r="T92" i="7"/>
  <c r="X92" i="7"/>
  <c r="AB92" i="7"/>
  <c r="AF92" i="7"/>
  <c r="AJ92" i="7"/>
  <c r="S93" i="7"/>
  <c r="W93" i="7"/>
  <c r="AA93" i="7"/>
  <c r="AE93" i="7"/>
  <c r="AI93" i="7"/>
  <c r="R94" i="7"/>
  <c r="V94" i="7"/>
  <c r="Z94" i="7"/>
  <c r="AD94" i="7"/>
  <c r="AH94" i="7"/>
  <c r="Q95" i="7"/>
  <c r="U95" i="7"/>
  <c r="Y95" i="7"/>
  <c r="AC95" i="7"/>
  <c r="AG95" i="7"/>
  <c r="P96" i="7"/>
  <c r="T96" i="7"/>
  <c r="X96" i="7"/>
  <c r="AB96" i="7"/>
  <c r="AF96" i="7"/>
  <c r="AJ96" i="7"/>
  <c r="S97" i="7"/>
  <c r="W97" i="7"/>
  <c r="AA97" i="7"/>
  <c r="AE97" i="7"/>
  <c r="AI97" i="7"/>
  <c r="R98" i="7"/>
  <c r="V98" i="7"/>
  <c r="Z98" i="7"/>
  <c r="AD98" i="7"/>
  <c r="AH98" i="7"/>
  <c r="Q99" i="7"/>
  <c r="U99" i="7"/>
  <c r="Y99" i="7"/>
  <c r="AC99" i="7"/>
  <c r="AG99" i="7"/>
  <c r="P100" i="7"/>
  <c r="T100" i="7"/>
  <c r="X100" i="7"/>
  <c r="AB100" i="7"/>
  <c r="AF100" i="7"/>
  <c r="AJ100" i="7"/>
  <c r="S101" i="7"/>
  <c r="W101" i="7"/>
  <c r="AA101" i="7"/>
  <c r="AE101" i="7"/>
  <c r="AI101" i="7"/>
  <c r="R102" i="7"/>
  <c r="V102" i="7"/>
  <c r="Z102" i="7"/>
  <c r="AD102" i="7"/>
  <c r="AH102" i="7"/>
  <c r="Q103" i="7"/>
  <c r="U103" i="7"/>
  <c r="Y103" i="7"/>
  <c r="AC103" i="7"/>
  <c r="AG103" i="7"/>
  <c r="P104" i="7"/>
  <c r="T104" i="7"/>
  <c r="X104" i="7"/>
  <c r="AB104" i="7"/>
  <c r="AF104" i="7"/>
  <c r="AJ104" i="7"/>
  <c r="S105" i="7"/>
  <c r="W105" i="7"/>
  <c r="AA105" i="7"/>
  <c r="AE105" i="7"/>
  <c r="AI105" i="7"/>
  <c r="R106" i="7"/>
  <c r="V106" i="7"/>
  <c r="Z106" i="7"/>
  <c r="AD106" i="7"/>
  <c r="AH106" i="7"/>
  <c r="Q107" i="7"/>
  <c r="U107" i="7"/>
  <c r="Y107" i="7"/>
  <c r="AC107" i="7"/>
  <c r="AG107" i="7"/>
  <c r="P108" i="7"/>
  <c r="T108" i="7"/>
  <c r="X108" i="7"/>
  <c r="AB108" i="7"/>
  <c r="AF108" i="7"/>
  <c r="AJ108" i="7"/>
  <c r="S109" i="7"/>
  <c r="W109" i="7"/>
  <c r="AA109" i="7"/>
  <c r="AE109" i="7"/>
  <c r="AI109" i="7"/>
  <c r="R110" i="7"/>
  <c r="V110" i="7"/>
  <c r="Z110" i="7"/>
  <c r="AD110" i="7"/>
  <c r="AH110" i="7"/>
  <c r="Q111" i="7"/>
  <c r="U111" i="7"/>
  <c r="Y111" i="7"/>
  <c r="AC111" i="7"/>
  <c r="AG111" i="7"/>
  <c r="P112" i="7"/>
  <c r="T112" i="7"/>
  <c r="X112" i="7"/>
  <c r="AB112" i="7"/>
  <c r="AF112" i="7"/>
  <c r="AJ112" i="7"/>
  <c r="S113" i="7"/>
  <c r="W113" i="7"/>
  <c r="AA113" i="7"/>
  <c r="AE113" i="7"/>
  <c r="AI113" i="7"/>
  <c r="R114" i="7"/>
  <c r="V114" i="7"/>
  <c r="Z114" i="7"/>
  <c r="AD114" i="7"/>
  <c r="AH114" i="7"/>
  <c r="Q115" i="7"/>
  <c r="U115" i="7"/>
  <c r="Y115" i="7"/>
  <c r="AC115" i="7"/>
  <c r="AG115" i="7"/>
  <c r="P116" i="7"/>
  <c r="T116" i="7"/>
  <c r="X116" i="7"/>
  <c r="AB116" i="7"/>
  <c r="AF116" i="7"/>
  <c r="AJ116" i="7"/>
  <c r="S117" i="7"/>
  <c r="W117" i="7"/>
  <c r="AA117" i="7"/>
  <c r="AE117" i="7"/>
  <c r="AI117" i="7"/>
  <c r="R118" i="7"/>
  <c r="V118" i="7"/>
  <c r="Z118" i="7"/>
  <c r="AD118" i="7"/>
  <c r="AH118" i="7"/>
  <c r="Q119" i="7"/>
  <c r="U119" i="7"/>
  <c r="Y119" i="7"/>
  <c r="AC119" i="7"/>
  <c r="AG119" i="7"/>
  <c r="P120" i="7"/>
  <c r="T120" i="7"/>
  <c r="X120" i="7"/>
  <c r="AB120" i="7"/>
  <c r="AF120" i="7"/>
  <c r="AJ120" i="7"/>
  <c r="S121" i="7"/>
  <c r="W121" i="7"/>
  <c r="AA121" i="7"/>
  <c r="AE121" i="7"/>
  <c r="AI121" i="7"/>
  <c r="R122" i="7"/>
  <c r="V122" i="7"/>
  <c r="Z122" i="7"/>
  <c r="AD122" i="7"/>
  <c r="AH122" i="7"/>
  <c r="Q123" i="7"/>
  <c r="U123" i="7"/>
  <c r="Y123" i="7"/>
  <c r="AC123" i="7"/>
  <c r="AG123" i="7"/>
  <c r="P124" i="7"/>
  <c r="T124" i="7"/>
  <c r="X124" i="7"/>
  <c r="AB124" i="7"/>
  <c r="AF124" i="7"/>
  <c r="AJ124" i="7"/>
  <c r="S125" i="7"/>
  <c r="W125" i="7"/>
  <c r="AA125" i="7"/>
  <c r="Z59" i="7"/>
  <c r="AD59" i="7"/>
  <c r="AH59" i="7"/>
  <c r="Q60" i="7"/>
  <c r="U60" i="7"/>
  <c r="Y60" i="7"/>
  <c r="AC60" i="7"/>
  <c r="AG60" i="7"/>
  <c r="P61" i="7"/>
  <c r="T61" i="7"/>
  <c r="X61" i="7"/>
  <c r="AB61" i="7"/>
  <c r="AF61" i="7"/>
  <c r="AJ61" i="7"/>
  <c r="S62" i="7"/>
  <c r="W62" i="7"/>
  <c r="AA62" i="7"/>
  <c r="AE62" i="7"/>
  <c r="AI62" i="7"/>
  <c r="R63" i="7"/>
  <c r="V63" i="7"/>
  <c r="Z63" i="7"/>
  <c r="AD63" i="7"/>
  <c r="AH63" i="7"/>
  <c r="Q64" i="7"/>
  <c r="U64" i="7"/>
  <c r="Y64" i="7"/>
  <c r="AC64" i="7"/>
  <c r="AG64" i="7"/>
  <c r="P65" i="7"/>
  <c r="T65" i="7"/>
  <c r="X65" i="7"/>
  <c r="AB65" i="7"/>
  <c r="AF65" i="7"/>
  <c r="AJ65" i="7"/>
  <c r="S66" i="7"/>
  <c r="W66" i="7"/>
  <c r="AA66" i="7"/>
  <c r="AE66" i="7"/>
  <c r="AI66" i="7"/>
  <c r="R67" i="7"/>
  <c r="V67" i="7"/>
  <c r="Z67" i="7"/>
  <c r="AD67" i="7"/>
  <c r="AH67" i="7"/>
  <c r="Q68" i="7"/>
  <c r="U68" i="7"/>
  <c r="Y68" i="7"/>
  <c r="AC68" i="7"/>
  <c r="AG68" i="7"/>
  <c r="P69" i="7"/>
  <c r="T69" i="7"/>
  <c r="X69" i="7"/>
  <c r="AB69" i="7"/>
  <c r="AF69" i="7"/>
  <c r="AJ69" i="7"/>
  <c r="S70" i="7"/>
  <c r="W70" i="7"/>
  <c r="AA70" i="7"/>
  <c r="AE70" i="7"/>
  <c r="AI70" i="7"/>
  <c r="R71" i="7"/>
  <c r="V71" i="7"/>
  <c r="Z71" i="7"/>
  <c r="AD71" i="7"/>
  <c r="AH71" i="7"/>
  <c r="Q72" i="7"/>
  <c r="U72" i="7"/>
  <c r="Y72" i="7"/>
  <c r="AC72" i="7"/>
  <c r="AG72" i="7"/>
  <c r="P73" i="7"/>
  <c r="T73" i="7"/>
  <c r="X73" i="7"/>
  <c r="AB73" i="7"/>
  <c r="AF73" i="7"/>
  <c r="AJ73" i="7"/>
  <c r="S74" i="7"/>
  <c r="W74" i="7"/>
  <c r="AA74" i="7"/>
  <c r="AE74" i="7"/>
  <c r="AI74" i="7"/>
  <c r="R75" i="7"/>
  <c r="V75" i="7"/>
  <c r="Z75" i="7"/>
  <c r="AD75" i="7"/>
  <c r="AH75" i="7"/>
  <c r="Q76" i="7"/>
  <c r="U76" i="7"/>
  <c r="Y76" i="7"/>
  <c r="AC76" i="7"/>
  <c r="AG76" i="7"/>
  <c r="P77" i="7"/>
  <c r="T77" i="7"/>
  <c r="X77" i="7"/>
  <c r="AB77" i="7"/>
  <c r="AF77" i="7"/>
  <c r="AJ77" i="7"/>
  <c r="S78" i="7"/>
  <c r="W78" i="7"/>
  <c r="AA78" i="7"/>
  <c r="AE78" i="7"/>
  <c r="AI78" i="7"/>
  <c r="R79" i="7"/>
  <c r="V79" i="7"/>
  <c r="Z79" i="7"/>
  <c r="AD79" i="7"/>
  <c r="AH79" i="7"/>
  <c r="Q80" i="7"/>
  <c r="U80" i="7"/>
  <c r="Y80" i="7"/>
  <c r="AC80" i="7"/>
  <c r="AG80" i="7"/>
  <c r="P81" i="7"/>
  <c r="T81" i="7"/>
  <c r="X81" i="7"/>
  <c r="AB81" i="7"/>
  <c r="AF81" i="7"/>
  <c r="AJ81" i="7"/>
  <c r="S82" i="7"/>
  <c r="W82" i="7"/>
  <c r="AA82" i="7"/>
  <c r="AE82" i="7"/>
  <c r="AI82" i="7"/>
  <c r="R83" i="7"/>
  <c r="V83" i="7"/>
  <c r="Z83" i="7"/>
  <c r="AD83" i="7"/>
  <c r="AH83" i="7"/>
  <c r="Q84" i="7"/>
  <c r="U84" i="7"/>
  <c r="Y84" i="7"/>
  <c r="AC84" i="7"/>
  <c r="AG84" i="7"/>
  <c r="P85" i="7"/>
  <c r="T85" i="7"/>
  <c r="X85" i="7"/>
  <c r="AB85" i="7"/>
  <c r="AF85" i="7"/>
  <c r="AJ85" i="7"/>
  <c r="S86" i="7"/>
  <c r="W86" i="7"/>
  <c r="AA86" i="7"/>
  <c r="AE86" i="7"/>
  <c r="AI86" i="7"/>
  <c r="R87" i="7"/>
  <c r="V87" i="7"/>
  <c r="Z87" i="7"/>
  <c r="AD87" i="7"/>
  <c r="AH87" i="7"/>
  <c r="Q88" i="7"/>
  <c r="U88" i="7"/>
  <c r="Y88" i="7"/>
  <c r="AC88" i="7"/>
  <c r="AG88" i="7"/>
  <c r="P89" i="7"/>
  <c r="T89" i="7"/>
  <c r="X89" i="7"/>
  <c r="AB89" i="7"/>
  <c r="AF89" i="7"/>
  <c r="AJ89" i="7"/>
  <c r="S90" i="7"/>
  <c r="W90" i="7"/>
  <c r="AA90" i="7"/>
  <c r="AE90" i="7"/>
  <c r="AI90" i="7"/>
  <c r="R91" i="7"/>
  <c r="V91" i="7"/>
  <c r="Z91" i="7"/>
  <c r="AD91" i="7"/>
  <c r="AH91" i="7"/>
  <c r="Q92" i="7"/>
  <c r="U92" i="7"/>
  <c r="Y92" i="7"/>
  <c r="AC92" i="7"/>
  <c r="AG92" i="7"/>
  <c r="P93" i="7"/>
  <c r="T93" i="7"/>
  <c r="X93" i="7"/>
  <c r="AB93" i="7"/>
  <c r="AF93" i="7"/>
  <c r="AJ93" i="7"/>
  <c r="S94" i="7"/>
  <c r="W94" i="7"/>
  <c r="AA94" i="7"/>
  <c r="AE94" i="7"/>
  <c r="AI94" i="7"/>
  <c r="R95" i="7"/>
  <c r="V95" i="7"/>
  <c r="Z95" i="7"/>
  <c r="AD95" i="7"/>
  <c r="AH95" i="7"/>
  <c r="Q96" i="7"/>
  <c r="U96" i="7"/>
  <c r="Y96" i="7"/>
  <c r="AC96" i="7"/>
  <c r="AG96" i="7"/>
  <c r="P97" i="7"/>
  <c r="T97" i="7"/>
  <c r="X97" i="7"/>
  <c r="AB97" i="7"/>
  <c r="AF97" i="7"/>
  <c r="AJ97" i="7"/>
  <c r="S98" i="7"/>
  <c r="W98" i="7"/>
  <c r="AA98" i="7"/>
  <c r="AE98" i="7"/>
  <c r="AI98" i="7"/>
  <c r="R99" i="7"/>
  <c r="V99" i="7"/>
  <c r="Z99" i="7"/>
  <c r="AD99" i="7"/>
  <c r="AH99" i="7"/>
  <c r="Q100" i="7"/>
  <c r="U100" i="7"/>
  <c r="Y100" i="7"/>
  <c r="AC100" i="7"/>
  <c r="AG100" i="7"/>
  <c r="P101" i="7"/>
  <c r="T101" i="7"/>
  <c r="X101" i="7"/>
  <c r="AB101" i="7"/>
  <c r="AF101" i="7"/>
  <c r="AJ101" i="7"/>
  <c r="S102" i="7"/>
  <c r="W102" i="7"/>
  <c r="AA102" i="7"/>
  <c r="AE102" i="7"/>
  <c r="AI102" i="7"/>
  <c r="R103" i="7"/>
  <c r="V103" i="7"/>
  <c r="Z103" i="7"/>
  <c r="AD103" i="7"/>
  <c r="AH103" i="7"/>
  <c r="Q104" i="7"/>
  <c r="U104" i="7"/>
  <c r="Y104" i="7"/>
  <c r="AC104" i="7"/>
  <c r="AG104" i="7"/>
  <c r="P105" i="7"/>
  <c r="T105" i="7"/>
  <c r="X105" i="7"/>
  <c r="AB105" i="7"/>
  <c r="AF105" i="7"/>
  <c r="AJ105" i="7"/>
  <c r="S106" i="7"/>
  <c r="W106" i="7"/>
  <c r="AA106" i="7"/>
  <c r="AE106" i="7"/>
  <c r="AI106" i="7"/>
  <c r="R107" i="7"/>
  <c r="V107" i="7"/>
  <c r="Z107" i="7"/>
  <c r="AD107" i="7"/>
  <c r="AH107" i="7"/>
  <c r="Q108" i="7"/>
  <c r="U108" i="7"/>
  <c r="Y108" i="7"/>
  <c r="AC108" i="7"/>
  <c r="AG108" i="7"/>
  <c r="P109" i="7"/>
  <c r="T109" i="7"/>
  <c r="X109" i="7"/>
  <c r="AB109" i="7"/>
  <c r="AF109" i="7"/>
  <c r="AJ109" i="7"/>
  <c r="S110" i="7"/>
  <c r="W110" i="7"/>
  <c r="AA110" i="7"/>
  <c r="AE110" i="7"/>
  <c r="AI110" i="7"/>
  <c r="R111" i="7"/>
  <c r="V111" i="7"/>
  <c r="Z111" i="7"/>
  <c r="AD111" i="7"/>
  <c r="AH111" i="7"/>
  <c r="Q112" i="7"/>
  <c r="U112" i="7"/>
  <c r="Y112" i="7"/>
  <c r="AC112" i="7"/>
  <c r="AG112" i="7"/>
  <c r="P113" i="7"/>
  <c r="T113" i="7"/>
  <c r="X113" i="7"/>
  <c r="AB113" i="7"/>
  <c r="AF113" i="7"/>
  <c r="AJ113" i="7"/>
  <c r="S114" i="7"/>
  <c r="W114" i="7"/>
  <c r="AA114" i="7"/>
  <c r="AE114" i="7"/>
  <c r="AI114" i="7"/>
  <c r="R115" i="7"/>
  <c r="V115" i="7"/>
  <c r="Z115" i="7"/>
  <c r="AD115" i="7"/>
  <c r="AH115" i="7"/>
  <c r="Q116" i="7"/>
  <c r="U116" i="7"/>
  <c r="Y116" i="7"/>
  <c r="AC116" i="7"/>
  <c r="AG116" i="7"/>
  <c r="P117" i="7"/>
  <c r="T117" i="7"/>
  <c r="X117" i="7"/>
  <c r="AB117" i="7"/>
  <c r="AF117" i="7"/>
  <c r="AJ117" i="7"/>
  <c r="S118" i="7"/>
  <c r="W118" i="7"/>
  <c r="AA118" i="7"/>
  <c r="AE118" i="7"/>
  <c r="AI118" i="7"/>
  <c r="R119" i="7"/>
  <c r="V119" i="7"/>
  <c r="Z119" i="7"/>
  <c r="AD119" i="7"/>
  <c r="AH119" i="7"/>
  <c r="Q120" i="7"/>
  <c r="U120" i="7"/>
  <c r="Y120" i="7"/>
  <c r="AC120" i="7"/>
  <c r="AG120" i="7"/>
  <c r="P121" i="7"/>
  <c r="T121" i="7"/>
  <c r="X121" i="7"/>
  <c r="AB121" i="7"/>
  <c r="AF121" i="7"/>
  <c r="AJ121" i="7"/>
  <c r="S122" i="7"/>
  <c r="W122" i="7"/>
  <c r="AA122" i="7"/>
  <c r="AE122" i="7"/>
  <c r="AI122" i="7"/>
  <c r="R123" i="7"/>
  <c r="V123" i="7"/>
  <c r="Z123" i="7"/>
  <c r="AD123" i="7"/>
  <c r="AH123" i="7"/>
  <c r="Q124" i="7"/>
  <c r="U124" i="7"/>
  <c r="Y124" i="7"/>
  <c r="AC124" i="7"/>
  <c r="AG124" i="7"/>
  <c r="P125" i="7"/>
  <c r="Y125" i="7"/>
  <c r="AC125" i="7"/>
  <c r="AG125" i="7"/>
  <c r="P126" i="7"/>
  <c r="T126" i="7"/>
  <c r="X126" i="7"/>
  <c r="AB126" i="7"/>
  <c r="AF126" i="7"/>
  <c r="AJ126" i="7"/>
  <c r="S127" i="7"/>
  <c r="W127" i="7"/>
  <c r="AA127" i="7"/>
  <c r="AE127" i="7"/>
  <c r="AI127" i="7"/>
  <c r="R128" i="7"/>
  <c r="V128" i="7"/>
  <c r="Z128" i="7"/>
  <c r="AD128" i="7"/>
  <c r="AH128" i="7"/>
  <c r="Q129" i="7"/>
  <c r="U129" i="7"/>
  <c r="Y129" i="7"/>
  <c r="AC129" i="7"/>
  <c r="AG129" i="7"/>
  <c r="P130" i="7"/>
  <c r="T130" i="7"/>
  <c r="X130" i="7"/>
  <c r="AB130" i="7"/>
  <c r="AF130" i="7"/>
  <c r="AJ130" i="7"/>
  <c r="S131" i="7"/>
  <c r="W131" i="7"/>
  <c r="AA131" i="7"/>
  <c r="AE131" i="7"/>
  <c r="AI131" i="7"/>
  <c r="R132" i="7"/>
  <c r="V132" i="7"/>
  <c r="Z132" i="7"/>
  <c r="AD132" i="7"/>
  <c r="AH132" i="7"/>
  <c r="Q133" i="7"/>
  <c r="U133" i="7"/>
  <c r="Y133" i="7"/>
  <c r="AC133" i="7"/>
  <c r="AG133" i="7"/>
  <c r="P134" i="7"/>
  <c r="T134" i="7"/>
  <c r="X134" i="7"/>
  <c r="AB134" i="7"/>
  <c r="AF134" i="7"/>
  <c r="AJ134" i="7"/>
  <c r="S135" i="7"/>
  <c r="W135" i="7"/>
  <c r="AA135" i="7"/>
  <c r="AE135" i="7"/>
  <c r="AI135" i="7"/>
  <c r="R136" i="7"/>
  <c r="V136" i="7"/>
  <c r="Z136" i="7"/>
  <c r="AD136" i="7"/>
  <c r="AH136" i="7"/>
  <c r="Q137" i="7"/>
  <c r="U137" i="7"/>
  <c r="Y137" i="7"/>
  <c r="AC137" i="7"/>
  <c r="AG137" i="7"/>
  <c r="P138" i="7"/>
  <c r="T138" i="7"/>
  <c r="X138" i="7"/>
  <c r="AB138" i="7"/>
  <c r="AF138" i="7"/>
  <c r="AJ138" i="7"/>
  <c r="S139" i="7"/>
  <c r="W139" i="7"/>
  <c r="AA139" i="7"/>
  <c r="AE139" i="7"/>
  <c r="AI139" i="7"/>
  <c r="R140" i="7"/>
  <c r="V140" i="7"/>
  <c r="Z140" i="7"/>
  <c r="AD140" i="7"/>
  <c r="AH140" i="7"/>
  <c r="Q141" i="7"/>
  <c r="U141" i="7"/>
  <c r="Y141" i="7"/>
  <c r="AC141" i="7"/>
  <c r="AG141" i="7"/>
  <c r="P142" i="7"/>
  <c r="T142" i="7"/>
  <c r="X142" i="7"/>
  <c r="AB142" i="7"/>
  <c r="AF142" i="7"/>
  <c r="AJ142" i="7"/>
  <c r="S143" i="7"/>
  <c r="W143" i="7"/>
  <c r="AA143" i="7"/>
  <c r="AE143" i="7"/>
  <c r="AI143" i="7"/>
  <c r="R144" i="7"/>
  <c r="V144" i="7"/>
  <c r="Z144" i="7"/>
  <c r="AD144" i="7"/>
  <c r="AH144" i="7"/>
  <c r="Q145" i="7"/>
  <c r="U145" i="7"/>
  <c r="Y145" i="7"/>
  <c r="AC145" i="7"/>
  <c r="AG145" i="7"/>
  <c r="P146" i="7"/>
  <c r="T146" i="7"/>
  <c r="X146" i="7"/>
  <c r="AB146" i="7"/>
  <c r="AF146" i="7"/>
  <c r="AJ146" i="7"/>
  <c r="S147" i="7"/>
  <c r="W147" i="7"/>
  <c r="AA147" i="7"/>
  <c r="AE147" i="7"/>
  <c r="AI147" i="7"/>
  <c r="R148" i="7"/>
  <c r="V148" i="7"/>
  <c r="Z148" i="7"/>
  <c r="AD148" i="7"/>
  <c r="AH148" i="7"/>
  <c r="Q149" i="7"/>
  <c r="U149" i="7"/>
  <c r="Y149" i="7"/>
  <c r="AC149" i="7"/>
  <c r="AG149" i="7"/>
  <c r="P150" i="7"/>
  <c r="T150" i="7"/>
  <c r="X150" i="7"/>
  <c r="AB150" i="7"/>
  <c r="AF150" i="7"/>
  <c r="AJ150" i="7"/>
  <c r="S151" i="7"/>
  <c r="W151" i="7"/>
  <c r="AA151" i="7"/>
  <c r="AE151" i="7"/>
  <c r="AI151" i="7"/>
  <c r="R152" i="7"/>
  <c r="V152" i="7"/>
  <c r="Z152" i="7"/>
  <c r="AD152" i="7"/>
  <c r="AH152" i="7"/>
  <c r="Q153" i="7"/>
  <c r="U153" i="7"/>
  <c r="Y153" i="7"/>
  <c r="AC153" i="7"/>
  <c r="AG153" i="7"/>
  <c r="P154" i="7"/>
  <c r="T154" i="7"/>
  <c r="X154" i="7"/>
  <c r="AB154" i="7"/>
  <c r="AF154" i="7"/>
  <c r="AJ154" i="7"/>
  <c r="S155" i="7"/>
  <c r="W155" i="7"/>
  <c r="AA155" i="7"/>
  <c r="AE155" i="7"/>
  <c r="AI155" i="7"/>
  <c r="R156" i="7"/>
  <c r="V156" i="7"/>
  <c r="Z156" i="7"/>
  <c r="AD156" i="7"/>
  <c r="AH156" i="7"/>
  <c r="Q157" i="7"/>
  <c r="U157" i="7"/>
  <c r="Y157" i="7"/>
  <c r="AC157" i="7"/>
  <c r="AG157" i="7"/>
  <c r="P158" i="7"/>
  <c r="T158" i="7"/>
  <c r="X158" i="7"/>
  <c r="AB158" i="7"/>
  <c r="AF158" i="7"/>
  <c r="AJ158" i="7"/>
  <c r="S159" i="7"/>
  <c r="W159" i="7"/>
  <c r="AA159" i="7"/>
  <c r="AE159" i="7"/>
  <c r="AI159" i="7"/>
  <c r="R160" i="7"/>
  <c r="V160" i="7"/>
  <c r="Z160" i="7"/>
  <c r="AD160" i="7"/>
  <c r="AH160" i="7"/>
  <c r="Q161" i="7"/>
  <c r="U161" i="7"/>
  <c r="Y161" i="7"/>
  <c r="AC161" i="7"/>
  <c r="AG161" i="7"/>
  <c r="P162" i="7"/>
  <c r="T162" i="7"/>
  <c r="X162" i="7"/>
  <c r="AB162" i="7"/>
  <c r="AF162" i="7"/>
  <c r="AJ162" i="7"/>
  <c r="S163" i="7"/>
  <c r="W163" i="7"/>
  <c r="AA163" i="7"/>
  <c r="AE163" i="7"/>
  <c r="AI163" i="7"/>
  <c r="R164" i="7"/>
  <c r="V164" i="7"/>
  <c r="Z164" i="7"/>
  <c r="AD164" i="7"/>
  <c r="AH164" i="7"/>
  <c r="Q165" i="7"/>
  <c r="U165" i="7"/>
  <c r="Y165" i="7"/>
  <c r="AC165" i="7"/>
  <c r="AG165" i="7"/>
  <c r="P166" i="7"/>
  <c r="T166" i="7"/>
  <c r="X166" i="7"/>
  <c r="AB166" i="7"/>
  <c r="AF166" i="7"/>
  <c r="AJ166" i="7"/>
  <c r="S167" i="7"/>
  <c r="W167" i="7"/>
  <c r="AA167" i="7"/>
  <c r="AE167" i="7"/>
  <c r="AI167" i="7"/>
  <c r="R168" i="7"/>
  <c r="V168" i="7"/>
  <c r="Z168" i="7"/>
  <c r="AD168" i="7"/>
  <c r="AH168" i="7"/>
  <c r="Q169" i="7"/>
  <c r="U169" i="7"/>
  <c r="Y169" i="7"/>
  <c r="AC169" i="7"/>
  <c r="AG169" i="7"/>
  <c r="P170" i="7"/>
  <c r="T170" i="7"/>
  <c r="X170" i="7"/>
  <c r="AB170" i="7"/>
  <c r="AF170" i="7"/>
  <c r="AJ170" i="7"/>
  <c r="S171" i="7"/>
  <c r="W171" i="7"/>
  <c r="AA171" i="7"/>
  <c r="AE171" i="7"/>
  <c r="AI171" i="7"/>
  <c r="R172" i="7"/>
  <c r="V172" i="7"/>
  <c r="Z172" i="7"/>
  <c r="AD172" i="7"/>
  <c r="AH172" i="7"/>
  <c r="Q173" i="7"/>
  <c r="U173" i="7"/>
  <c r="Y173" i="7"/>
  <c r="AC173" i="7"/>
  <c r="AG173" i="7"/>
  <c r="P174" i="7"/>
  <c r="T174" i="7"/>
  <c r="X174" i="7"/>
  <c r="AB174" i="7"/>
  <c r="AF174" i="7"/>
  <c r="AJ174" i="7"/>
  <c r="S175" i="7"/>
  <c r="W175" i="7"/>
  <c r="AA175" i="7"/>
  <c r="AE175" i="7"/>
  <c r="AI175" i="7"/>
  <c r="R176" i="7"/>
  <c r="V176" i="7"/>
  <c r="Z176" i="7"/>
  <c r="AD176" i="7"/>
  <c r="AH176" i="7"/>
  <c r="Q177" i="7"/>
  <c r="U177" i="7"/>
  <c r="Y177" i="7"/>
  <c r="AC177" i="7"/>
  <c r="AG177" i="7"/>
  <c r="P178" i="7"/>
  <c r="T178" i="7"/>
  <c r="X178" i="7"/>
  <c r="AB178" i="7"/>
  <c r="AF178" i="7"/>
  <c r="AJ178" i="7"/>
  <c r="S179" i="7"/>
  <c r="W179" i="7"/>
  <c r="AA179" i="7"/>
  <c r="AE179" i="7"/>
  <c r="AI179" i="7"/>
  <c r="R180" i="7"/>
  <c r="V180" i="7"/>
  <c r="Z180" i="7"/>
  <c r="AD180" i="7"/>
  <c r="AH180" i="7"/>
  <c r="Q181" i="7"/>
  <c r="U181" i="7"/>
  <c r="Y181" i="7"/>
  <c r="AC181" i="7"/>
  <c r="AG181" i="7"/>
  <c r="P182" i="7"/>
  <c r="T182" i="7"/>
  <c r="X182" i="7"/>
  <c r="AB182" i="7"/>
  <c r="AF182" i="7"/>
  <c r="AJ182" i="7"/>
  <c r="S183" i="7"/>
  <c r="W183" i="7"/>
  <c r="AA183" i="7"/>
  <c r="AE183" i="7"/>
  <c r="AI183" i="7"/>
  <c r="R184" i="7"/>
  <c r="V184" i="7"/>
  <c r="Z184" i="7"/>
  <c r="AD184" i="7"/>
  <c r="AH184" i="7"/>
  <c r="Q185" i="7"/>
  <c r="U185" i="7"/>
  <c r="Y185" i="7"/>
  <c r="AC185" i="7"/>
  <c r="AG185" i="7"/>
  <c r="P186" i="7"/>
  <c r="T186" i="7"/>
  <c r="X186" i="7"/>
  <c r="AB186" i="7"/>
  <c r="AF186" i="7"/>
  <c r="AJ186" i="7"/>
  <c r="S187" i="7"/>
  <c r="W187" i="7"/>
  <c r="AA187" i="7"/>
  <c r="AE187" i="7"/>
  <c r="AI187" i="7"/>
  <c r="R188" i="7"/>
  <c r="V188" i="7"/>
  <c r="Z188" i="7"/>
  <c r="AD188" i="7"/>
  <c r="AH188" i="7"/>
  <c r="Q189" i="7"/>
  <c r="U189" i="7"/>
  <c r="Y189" i="7"/>
  <c r="AC189" i="7"/>
  <c r="AG189" i="7"/>
  <c r="AD125" i="7"/>
  <c r="AH125" i="7"/>
  <c r="Q126" i="7"/>
  <c r="U126" i="7"/>
  <c r="Y126" i="7"/>
  <c r="AC126" i="7"/>
  <c r="AG126" i="7"/>
  <c r="P127" i="7"/>
  <c r="T127" i="7"/>
  <c r="X127" i="7"/>
  <c r="AB127" i="7"/>
  <c r="AF127" i="7"/>
  <c r="AJ127" i="7"/>
  <c r="S128" i="7"/>
  <c r="W128" i="7"/>
  <c r="AA128" i="7"/>
  <c r="AE128" i="7"/>
  <c r="AI128" i="7"/>
  <c r="R129" i="7"/>
  <c r="V129" i="7"/>
  <c r="Z129" i="7"/>
  <c r="AD129" i="7"/>
  <c r="AH129" i="7"/>
  <c r="Q130" i="7"/>
  <c r="U130" i="7"/>
  <c r="Y130" i="7"/>
  <c r="AC130" i="7"/>
  <c r="AG130" i="7"/>
  <c r="P131" i="7"/>
  <c r="T131" i="7"/>
  <c r="X131" i="7"/>
  <c r="AB131" i="7"/>
  <c r="AF131" i="7"/>
  <c r="AJ131" i="7"/>
  <c r="S132" i="7"/>
  <c r="W132" i="7"/>
  <c r="AA132" i="7"/>
  <c r="AE132" i="7"/>
  <c r="AI132" i="7"/>
  <c r="R133" i="7"/>
  <c r="V133" i="7"/>
  <c r="Z133" i="7"/>
  <c r="AD133" i="7"/>
  <c r="AH133" i="7"/>
  <c r="Q134" i="7"/>
  <c r="U134" i="7"/>
  <c r="Y134" i="7"/>
  <c r="AC134" i="7"/>
  <c r="AG134" i="7"/>
  <c r="P135" i="7"/>
  <c r="T135" i="7"/>
  <c r="X135" i="7"/>
  <c r="AB135" i="7"/>
  <c r="AF135" i="7"/>
  <c r="AJ135" i="7"/>
  <c r="S136" i="7"/>
  <c r="W136" i="7"/>
  <c r="AA136" i="7"/>
  <c r="AE136" i="7"/>
  <c r="AI136" i="7"/>
  <c r="R137" i="7"/>
  <c r="V137" i="7"/>
  <c r="Z137" i="7"/>
  <c r="AD137" i="7"/>
  <c r="AH137" i="7"/>
  <c r="Q138" i="7"/>
  <c r="U138" i="7"/>
  <c r="Y138" i="7"/>
  <c r="AC138" i="7"/>
  <c r="AG138" i="7"/>
  <c r="P139" i="7"/>
  <c r="T139" i="7"/>
  <c r="X139" i="7"/>
  <c r="AB139" i="7"/>
  <c r="AF139" i="7"/>
  <c r="AJ139" i="7"/>
  <c r="S140" i="7"/>
  <c r="W140" i="7"/>
  <c r="AA140" i="7"/>
  <c r="AE140" i="7"/>
  <c r="AI140" i="7"/>
  <c r="R141" i="7"/>
  <c r="V141" i="7"/>
  <c r="Z141" i="7"/>
  <c r="AD141" i="7"/>
  <c r="AH141" i="7"/>
  <c r="Q142" i="7"/>
  <c r="U142" i="7"/>
  <c r="Y142" i="7"/>
  <c r="AC142" i="7"/>
  <c r="AG142" i="7"/>
  <c r="P143" i="7"/>
  <c r="T143" i="7"/>
  <c r="X143" i="7"/>
  <c r="AB143" i="7"/>
  <c r="AF143" i="7"/>
  <c r="AJ143" i="7"/>
  <c r="S144" i="7"/>
  <c r="W144" i="7"/>
  <c r="AA144" i="7"/>
  <c r="AE144" i="7"/>
  <c r="AI144" i="7"/>
  <c r="R145" i="7"/>
  <c r="V145" i="7"/>
  <c r="Z145" i="7"/>
  <c r="AD145" i="7"/>
  <c r="AH145" i="7"/>
  <c r="Q146" i="7"/>
  <c r="U146" i="7"/>
  <c r="Y146" i="7"/>
  <c r="AC146" i="7"/>
  <c r="AG146" i="7"/>
  <c r="P147" i="7"/>
  <c r="T147" i="7"/>
  <c r="X147" i="7"/>
  <c r="AB147" i="7"/>
  <c r="AF147" i="7"/>
  <c r="AJ147" i="7"/>
  <c r="S148" i="7"/>
  <c r="W148" i="7"/>
  <c r="AA148" i="7"/>
  <c r="AE148" i="7"/>
  <c r="AI148" i="7"/>
  <c r="R149" i="7"/>
  <c r="V149" i="7"/>
  <c r="Z149" i="7"/>
  <c r="AD149" i="7"/>
  <c r="AH149" i="7"/>
  <c r="Q150" i="7"/>
  <c r="U150" i="7"/>
  <c r="Y150" i="7"/>
  <c r="AC150" i="7"/>
  <c r="AG150" i="7"/>
  <c r="P151" i="7"/>
  <c r="T151" i="7"/>
  <c r="X151" i="7"/>
  <c r="AB151" i="7"/>
  <c r="AF151" i="7"/>
  <c r="AJ151" i="7"/>
  <c r="S152" i="7"/>
  <c r="W152" i="7"/>
  <c r="AA152" i="7"/>
  <c r="AE152" i="7"/>
  <c r="AI152" i="7"/>
  <c r="R153" i="7"/>
  <c r="V153" i="7"/>
  <c r="Z153" i="7"/>
  <c r="AD153" i="7"/>
  <c r="AH153" i="7"/>
  <c r="Q154" i="7"/>
  <c r="U154" i="7"/>
  <c r="Y154" i="7"/>
  <c r="AC154" i="7"/>
  <c r="AG154" i="7"/>
  <c r="P155" i="7"/>
  <c r="T155" i="7"/>
  <c r="X155" i="7"/>
  <c r="AB155" i="7"/>
  <c r="AF155" i="7"/>
  <c r="AJ155" i="7"/>
  <c r="S156" i="7"/>
  <c r="W156" i="7"/>
  <c r="AA156" i="7"/>
  <c r="AE156" i="7"/>
  <c r="AI156" i="7"/>
  <c r="R157" i="7"/>
  <c r="V157" i="7"/>
  <c r="Z157" i="7"/>
  <c r="AD157" i="7"/>
  <c r="AH157" i="7"/>
  <c r="Q158" i="7"/>
  <c r="U158" i="7"/>
  <c r="Y158" i="7"/>
  <c r="AC158" i="7"/>
  <c r="AG158" i="7"/>
  <c r="P159" i="7"/>
  <c r="T159" i="7"/>
  <c r="X159" i="7"/>
  <c r="AB159" i="7"/>
  <c r="AF159" i="7"/>
  <c r="AJ159" i="7"/>
  <c r="S160" i="7"/>
  <c r="W160" i="7"/>
  <c r="AA160" i="7"/>
  <c r="AE160" i="7"/>
  <c r="AI160" i="7"/>
  <c r="R161" i="7"/>
  <c r="V161" i="7"/>
  <c r="Z161" i="7"/>
  <c r="AD161" i="7"/>
  <c r="AH161" i="7"/>
  <c r="Q162" i="7"/>
  <c r="U162" i="7"/>
  <c r="Y162" i="7"/>
  <c r="AC162" i="7"/>
  <c r="AG162" i="7"/>
  <c r="P163" i="7"/>
  <c r="T163" i="7"/>
  <c r="X163" i="7"/>
  <c r="AB163" i="7"/>
  <c r="AF163" i="7"/>
  <c r="AJ163" i="7"/>
  <c r="S164" i="7"/>
  <c r="W164" i="7"/>
  <c r="AA164" i="7"/>
  <c r="AE164" i="7"/>
  <c r="AI164" i="7"/>
  <c r="R165" i="7"/>
  <c r="V165" i="7"/>
  <c r="Z165" i="7"/>
  <c r="AD165" i="7"/>
  <c r="AH165" i="7"/>
  <c r="Q166" i="7"/>
  <c r="U166" i="7"/>
  <c r="Y166" i="7"/>
  <c r="AC166" i="7"/>
  <c r="AG166" i="7"/>
  <c r="P167" i="7"/>
  <c r="T167" i="7"/>
  <c r="X167" i="7"/>
  <c r="AB167" i="7"/>
  <c r="AF167" i="7"/>
  <c r="AJ167" i="7"/>
  <c r="S168" i="7"/>
  <c r="W168" i="7"/>
  <c r="AA168" i="7"/>
  <c r="AE168" i="7"/>
  <c r="AI168" i="7"/>
  <c r="R169" i="7"/>
  <c r="V169" i="7"/>
  <c r="Z169" i="7"/>
  <c r="AD169" i="7"/>
  <c r="AH169" i="7"/>
  <c r="Q170" i="7"/>
  <c r="U170" i="7"/>
  <c r="Y170" i="7"/>
  <c r="AC170" i="7"/>
  <c r="AG170" i="7"/>
  <c r="P171" i="7"/>
  <c r="T171" i="7"/>
  <c r="X171" i="7"/>
  <c r="AB171" i="7"/>
  <c r="AF171" i="7"/>
  <c r="AJ171" i="7"/>
  <c r="S172" i="7"/>
  <c r="W172" i="7"/>
  <c r="AA172" i="7"/>
  <c r="AE172" i="7"/>
  <c r="AI172" i="7"/>
  <c r="R173" i="7"/>
  <c r="V173" i="7"/>
  <c r="Z173" i="7"/>
  <c r="AD173" i="7"/>
  <c r="AH173" i="7"/>
  <c r="Q174" i="7"/>
  <c r="U174" i="7"/>
  <c r="Y174" i="7"/>
  <c r="AC174" i="7"/>
  <c r="AG174" i="7"/>
  <c r="P175" i="7"/>
  <c r="T175" i="7"/>
  <c r="X175" i="7"/>
  <c r="AB175" i="7"/>
  <c r="AF175" i="7"/>
  <c r="AJ175" i="7"/>
  <c r="S176" i="7"/>
  <c r="W176" i="7"/>
  <c r="AA176" i="7"/>
  <c r="AE176" i="7"/>
  <c r="AI176" i="7"/>
  <c r="R177" i="7"/>
  <c r="V177" i="7"/>
  <c r="Z177" i="7"/>
  <c r="AD177" i="7"/>
  <c r="AH177" i="7"/>
  <c r="Q178" i="7"/>
  <c r="U178" i="7"/>
  <c r="Y178" i="7"/>
  <c r="AC178" i="7"/>
  <c r="AG178" i="7"/>
  <c r="P179" i="7"/>
  <c r="T179" i="7"/>
  <c r="X179" i="7"/>
  <c r="AB179" i="7"/>
  <c r="AF179" i="7"/>
  <c r="AJ179" i="7"/>
  <c r="S180" i="7"/>
  <c r="W180" i="7"/>
  <c r="AA180" i="7"/>
  <c r="AE180" i="7"/>
  <c r="AI180" i="7"/>
  <c r="R181" i="7"/>
  <c r="V181" i="7"/>
  <c r="Z181" i="7"/>
  <c r="AD181" i="7"/>
  <c r="AH181" i="7"/>
  <c r="Q182" i="7"/>
  <c r="U182" i="7"/>
  <c r="Y182" i="7"/>
  <c r="AC182" i="7"/>
  <c r="AG182" i="7"/>
  <c r="P183" i="7"/>
  <c r="T183" i="7"/>
  <c r="X183" i="7"/>
  <c r="AB183" i="7"/>
  <c r="AF183" i="7"/>
  <c r="AJ183" i="7"/>
  <c r="S184" i="7"/>
  <c r="W184" i="7"/>
  <c r="AA184" i="7"/>
  <c r="AE184" i="7"/>
  <c r="AI184" i="7"/>
  <c r="R185" i="7"/>
  <c r="V185" i="7"/>
  <c r="Z185" i="7"/>
  <c r="AD185" i="7"/>
  <c r="AH185" i="7"/>
  <c r="Q186" i="7"/>
  <c r="U186" i="7"/>
  <c r="Y186" i="7"/>
  <c r="AC186" i="7"/>
  <c r="AG186" i="7"/>
  <c r="P187" i="7"/>
  <c r="T187" i="7"/>
  <c r="X187" i="7"/>
  <c r="AB187" i="7"/>
  <c r="AF187" i="7"/>
  <c r="AJ187" i="7"/>
  <c r="S188" i="7"/>
  <c r="W188" i="7"/>
  <c r="AA188" i="7"/>
  <c r="AE188" i="7"/>
  <c r="AI188" i="7"/>
  <c r="R189" i="7"/>
  <c r="V189" i="7"/>
  <c r="Z189" i="7"/>
  <c r="AD189" i="7"/>
  <c r="AH189" i="7"/>
  <c r="AE125" i="7"/>
  <c r="AI125" i="7"/>
  <c r="R126" i="7"/>
  <c r="V126" i="7"/>
  <c r="Z126" i="7"/>
  <c r="AD126" i="7"/>
  <c r="AH126" i="7"/>
  <c r="Q127" i="7"/>
  <c r="U127" i="7"/>
  <c r="Y127" i="7"/>
  <c r="AC127" i="7"/>
  <c r="AG127" i="7"/>
  <c r="P128" i="7"/>
  <c r="T128" i="7"/>
  <c r="X128" i="7"/>
  <c r="AB128" i="7"/>
  <c r="AF128" i="7"/>
  <c r="AJ128" i="7"/>
  <c r="S129" i="7"/>
  <c r="W129" i="7"/>
  <c r="AA129" i="7"/>
  <c r="AE129" i="7"/>
  <c r="AI129" i="7"/>
  <c r="R130" i="7"/>
  <c r="V130" i="7"/>
  <c r="Z130" i="7"/>
  <c r="AD130" i="7"/>
  <c r="AH130" i="7"/>
  <c r="Q131" i="7"/>
  <c r="U131" i="7"/>
  <c r="Y131" i="7"/>
  <c r="AC131" i="7"/>
  <c r="AG131" i="7"/>
  <c r="P132" i="7"/>
  <c r="T132" i="7"/>
  <c r="X132" i="7"/>
  <c r="AB132" i="7"/>
  <c r="AF132" i="7"/>
  <c r="AJ132" i="7"/>
  <c r="S133" i="7"/>
  <c r="W133" i="7"/>
  <c r="AA133" i="7"/>
  <c r="AE133" i="7"/>
  <c r="AI133" i="7"/>
  <c r="R134" i="7"/>
  <c r="V134" i="7"/>
  <c r="Z134" i="7"/>
  <c r="AD134" i="7"/>
  <c r="AH134" i="7"/>
  <c r="Q135" i="7"/>
  <c r="U135" i="7"/>
  <c r="Y135" i="7"/>
  <c r="AC135" i="7"/>
  <c r="AG135" i="7"/>
  <c r="P136" i="7"/>
  <c r="T136" i="7"/>
  <c r="X136" i="7"/>
  <c r="AB136" i="7"/>
  <c r="AF136" i="7"/>
  <c r="AJ136" i="7"/>
  <c r="S137" i="7"/>
  <c r="W137" i="7"/>
  <c r="AA137" i="7"/>
  <c r="AE137" i="7"/>
  <c r="AI137" i="7"/>
  <c r="R138" i="7"/>
  <c r="V138" i="7"/>
  <c r="Z138" i="7"/>
  <c r="AD138" i="7"/>
  <c r="AH138" i="7"/>
  <c r="Q139" i="7"/>
  <c r="U139" i="7"/>
  <c r="Y139" i="7"/>
  <c r="AC139" i="7"/>
  <c r="AG139" i="7"/>
  <c r="P140" i="7"/>
  <c r="T140" i="7"/>
  <c r="X140" i="7"/>
  <c r="AB140" i="7"/>
  <c r="AF140" i="7"/>
  <c r="AJ140" i="7"/>
  <c r="S141" i="7"/>
  <c r="W141" i="7"/>
  <c r="AA141" i="7"/>
  <c r="AE141" i="7"/>
  <c r="AI141" i="7"/>
  <c r="R142" i="7"/>
  <c r="V142" i="7"/>
  <c r="Z142" i="7"/>
  <c r="AD142" i="7"/>
  <c r="AH142" i="7"/>
  <c r="Q143" i="7"/>
  <c r="U143" i="7"/>
  <c r="Y143" i="7"/>
  <c r="AC143" i="7"/>
  <c r="AG143" i="7"/>
  <c r="P144" i="7"/>
  <c r="T144" i="7"/>
  <c r="X144" i="7"/>
  <c r="AB144" i="7"/>
  <c r="AF144" i="7"/>
  <c r="AJ144" i="7"/>
  <c r="S145" i="7"/>
  <c r="W145" i="7"/>
  <c r="AA145" i="7"/>
  <c r="AE145" i="7"/>
  <c r="AI145" i="7"/>
  <c r="R146" i="7"/>
  <c r="V146" i="7"/>
  <c r="Z146" i="7"/>
  <c r="AD146" i="7"/>
  <c r="AH146" i="7"/>
  <c r="Q147" i="7"/>
  <c r="U147" i="7"/>
  <c r="Y147" i="7"/>
  <c r="AC147" i="7"/>
  <c r="AG147" i="7"/>
  <c r="P148" i="7"/>
  <c r="T148" i="7"/>
  <c r="X148" i="7"/>
  <c r="AB148" i="7"/>
  <c r="AF148" i="7"/>
  <c r="AJ148" i="7"/>
  <c r="S149" i="7"/>
  <c r="W149" i="7"/>
  <c r="AA149" i="7"/>
  <c r="AE149" i="7"/>
  <c r="AI149" i="7"/>
  <c r="R150" i="7"/>
  <c r="V150" i="7"/>
  <c r="Z150" i="7"/>
  <c r="AD150" i="7"/>
  <c r="AH150" i="7"/>
  <c r="Q151" i="7"/>
  <c r="U151" i="7"/>
  <c r="Y151" i="7"/>
  <c r="AC151" i="7"/>
  <c r="AG151" i="7"/>
  <c r="P152" i="7"/>
  <c r="T152" i="7"/>
  <c r="X152" i="7"/>
  <c r="AB152" i="7"/>
  <c r="AF152" i="7"/>
  <c r="AJ152" i="7"/>
  <c r="S153" i="7"/>
  <c r="W153" i="7"/>
  <c r="AA153" i="7"/>
  <c r="AE153" i="7"/>
  <c r="AI153" i="7"/>
  <c r="R154" i="7"/>
  <c r="V154" i="7"/>
  <c r="Z154" i="7"/>
  <c r="AD154" i="7"/>
  <c r="AH154" i="7"/>
  <c r="Q155" i="7"/>
  <c r="U155" i="7"/>
  <c r="Y155" i="7"/>
  <c r="AC155" i="7"/>
  <c r="AG155" i="7"/>
  <c r="P156" i="7"/>
  <c r="T156" i="7"/>
  <c r="X156" i="7"/>
  <c r="AB156" i="7"/>
  <c r="AF156" i="7"/>
  <c r="AJ156" i="7"/>
  <c r="S157" i="7"/>
  <c r="W157" i="7"/>
  <c r="AA157" i="7"/>
  <c r="AE157" i="7"/>
  <c r="AI157" i="7"/>
  <c r="R158" i="7"/>
  <c r="V158" i="7"/>
  <c r="Z158" i="7"/>
  <c r="AD158" i="7"/>
  <c r="AH158" i="7"/>
  <c r="Q159" i="7"/>
  <c r="U159" i="7"/>
  <c r="Y159" i="7"/>
  <c r="AC159" i="7"/>
  <c r="AG159" i="7"/>
  <c r="P160" i="7"/>
  <c r="T160" i="7"/>
  <c r="X160" i="7"/>
  <c r="AB160" i="7"/>
  <c r="AF160" i="7"/>
  <c r="AJ160" i="7"/>
  <c r="S161" i="7"/>
  <c r="W161" i="7"/>
  <c r="AA161" i="7"/>
  <c r="AE161" i="7"/>
  <c r="AI161" i="7"/>
  <c r="R162" i="7"/>
  <c r="V162" i="7"/>
  <c r="Z162" i="7"/>
  <c r="AD162" i="7"/>
  <c r="AH162" i="7"/>
  <c r="Q163" i="7"/>
  <c r="U163" i="7"/>
  <c r="Y163" i="7"/>
  <c r="AC163" i="7"/>
  <c r="AG163" i="7"/>
  <c r="P164" i="7"/>
  <c r="T164" i="7"/>
  <c r="X164" i="7"/>
  <c r="AB164" i="7"/>
  <c r="AF164" i="7"/>
  <c r="AJ164" i="7"/>
  <c r="S165" i="7"/>
  <c r="W165" i="7"/>
  <c r="AA165" i="7"/>
  <c r="AE165" i="7"/>
  <c r="AI165" i="7"/>
  <c r="R166" i="7"/>
  <c r="V166" i="7"/>
  <c r="Z166" i="7"/>
  <c r="AD166" i="7"/>
  <c r="AH166" i="7"/>
  <c r="Q167" i="7"/>
  <c r="U167" i="7"/>
  <c r="Y167" i="7"/>
  <c r="AC167" i="7"/>
  <c r="AG167" i="7"/>
  <c r="P168" i="7"/>
  <c r="T168" i="7"/>
  <c r="X168" i="7"/>
  <c r="AB168" i="7"/>
  <c r="AF168" i="7"/>
  <c r="AJ168" i="7"/>
  <c r="S169" i="7"/>
  <c r="W169" i="7"/>
  <c r="AA169" i="7"/>
  <c r="AE169" i="7"/>
  <c r="AI169" i="7"/>
  <c r="R170" i="7"/>
  <c r="V170" i="7"/>
  <c r="Z170" i="7"/>
  <c r="AD170" i="7"/>
  <c r="AH170" i="7"/>
  <c r="Q171" i="7"/>
  <c r="U171" i="7"/>
  <c r="Y171" i="7"/>
  <c r="AC171" i="7"/>
  <c r="AG171" i="7"/>
  <c r="P172" i="7"/>
  <c r="T172" i="7"/>
  <c r="X172" i="7"/>
  <c r="AB172" i="7"/>
  <c r="AF172" i="7"/>
  <c r="AJ172" i="7"/>
  <c r="S173" i="7"/>
  <c r="W173" i="7"/>
  <c r="AA173" i="7"/>
  <c r="AE173" i="7"/>
  <c r="AI173" i="7"/>
  <c r="R174" i="7"/>
  <c r="V174" i="7"/>
  <c r="Z174" i="7"/>
  <c r="AD174" i="7"/>
  <c r="AH174" i="7"/>
  <c r="Q175" i="7"/>
  <c r="U175" i="7"/>
  <c r="Y175" i="7"/>
  <c r="AC175" i="7"/>
  <c r="AG175" i="7"/>
  <c r="P176" i="7"/>
  <c r="T176" i="7"/>
  <c r="X176" i="7"/>
  <c r="AB176" i="7"/>
  <c r="AF176" i="7"/>
  <c r="AJ176" i="7"/>
  <c r="S177" i="7"/>
  <c r="W177" i="7"/>
  <c r="AA177" i="7"/>
  <c r="AE177" i="7"/>
  <c r="AI177" i="7"/>
  <c r="R178" i="7"/>
  <c r="V178" i="7"/>
  <c r="Z178" i="7"/>
  <c r="AD178" i="7"/>
  <c r="AH178" i="7"/>
  <c r="Q179" i="7"/>
  <c r="U179" i="7"/>
  <c r="Y179" i="7"/>
  <c r="AC179" i="7"/>
  <c r="AG179" i="7"/>
  <c r="P180" i="7"/>
  <c r="T180" i="7"/>
  <c r="X180" i="7"/>
  <c r="AB180" i="7"/>
  <c r="AF180" i="7"/>
  <c r="AJ180" i="7"/>
  <c r="S181" i="7"/>
  <c r="W181" i="7"/>
  <c r="AA181" i="7"/>
  <c r="AE181" i="7"/>
  <c r="AI181" i="7"/>
  <c r="R182" i="7"/>
  <c r="V182" i="7"/>
  <c r="Z182" i="7"/>
  <c r="AD182" i="7"/>
  <c r="AH182" i="7"/>
  <c r="Q183" i="7"/>
  <c r="U183" i="7"/>
  <c r="Y183" i="7"/>
  <c r="AC183" i="7"/>
  <c r="AG183" i="7"/>
  <c r="P184" i="7"/>
  <c r="T184" i="7"/>
  <c r="X184" i="7"/>
  <c r="AB184" i="7"/>
  <c r="AF184" i="7"/>
  <c r="AJ184" i="7"/>
  <c r="S185" i="7"/>
  <c r="W185" i="7"/>
  <c r="AA185" i="7"/>
  <c r="AE185" i="7"/>
  <c r="AI185" i="7"/>
  <c r="R186" i="7"/>
  <c r="V186" i="7"/>
  <c r="Z186" i="7"/>
  <c r="AD186" i="7"/>
  <c r="AH186" i="7"/>
  <c r="Q187" i="7"/>
  <c r="U187" i="7"/>
  <c r="Y187" i="7"/>
  <c r="AC187" i="7"/>
  <c r="AG187" i="7"/>
  <c r="P188" i="7"/>
  <c r="T188" i="7"/>
  <c r="X188" i="7"/>
  <c r="AB188" i="7"/>
  <c r="AF188" i="7"/>
  <c r="AJ188" i="7"/>
  <c r="S189" i="7"/>
  <c r="W189" i="7"/>
  <c r="AA189" i="7"/>
  <c r="AE189" i="7"/>
  <c r="AI189" i="7"/>
  <c r="T125" i="7"/>
  <c r="X125" i="7"/>
  <c r="AB125" i="7"/>
  <c r="AF125" i="7"/>
  <c r="AJ125" i="7"/>
  <c r="S126" i="7"/>
  <c r="W126" i="7"/>
  <c r="AA126" i="7"/>
  <c r="AE126" i="7"/>
  <c r="AI126" i="7"/>
  <c r="R127" i="7"/>
  <c r="V127" i="7"/>
  <c r="Z127" i="7"/>
  <c r="AD127" i="7"/>
  <c r="AH127" i="7"/>
  <c r="Q128" i="7"/>
  <c r="U128" i="7"/>
  <c r="Y128" i="7"/>
  <c r="AC128" i="7"/>
  <c r="AG128" i="7"/>
  <c r="P129" i="7"/>
  <c r="T129" i="7"/>
  <c r="X129" i="7"/>
  <c r="AB129" i="7"/>
  <c r="AF129" i="7"/>
  <c r="AJ129" i="7"/>
  <c r="S130" i="7"/>
  <c r="W130" i="7"/>
  <c r="AA130" i="7"/>
  <c r="AE130" i="7"/>
  <c r="AI130" i="7"/>
  <c r="R131" i="7"/>
  <c r="V131" i="7"/>
  <c r="Z131" i="7"/>
  <c r="AD131" i="7"/>
  <c r="AH131" i="7"/>
  <c r="Q132" i="7"/>
  <c r="U132" i="7"/>
  <c r="Y132" i="7"/>
  <c r="AC132" i="7"/>
  <c r="AG132" i="7"/>
  <c r="P133" i="7"/>
  <c r="T133" i="7"/>
  <c r="X133" i="7"/>
  <c r="AB133" i="7"/>
  <c r="AF133" i="7"/>
  <c r="AJ133" i="7"/>
  <c r="S134" i="7"/>
  <c r="W134" i="7"/>
  <c r="AA134" i="7"/>
  <c r="AE134" i="7"/>
  <c r="AI134" i="7"/>
  <c r="R135" i="7"/>
  <c r="V135" i="7"/>
  <c r="Z135" i="7"/>
  <c r="AD135" i="7"/>
  <c r="AH135" i="7"/>
  <c r="Q136" i="7"/>
  <c r="U136" i="7"/>
  <c r="Y136" i="7"/>
  <c r="AC136" i="7"/>
  <c r="AG136" i="7"/>
  <c r="P137" i="7"/>
  <c r="T137" i="7"/>
  <c r="X137" i="7"/>
  <c r="AB137" i="7"/>
  <c r="AF137" i="7"/>
  <c r="AJ137" i="7"/>
  <c r="S138" i="7"/>
  <c r="W138" i="7"/>
  <c r="AA138" i="7"/>
  <c r="AE138" i="7"/>
  <c r="AI138" i="7"/>
  <c r="R139" i="7"/>
  <c r="V139" i="7"/>
  <c r="Z139" i="7"/>
  <c r="AD139" i="7"/>
  <c r="AH139" i="7"/>
  <c r="Q140" i="7"/>
  <c r="U140" i="7"/>
  <c r="Y140" i="7"/>
  <c r="AC140" i="7"/>
  <c r="AG140" i="7"/>
  <c r="P141" i="7"/>
  <c r="T141" i="7"/>
  <c r="X141" i="7"/>
  <c r="AB141" i="7"/>
  <c r="AF141" i="7"/>
  <c r="AJ141" i="7"/>
  <c r="S142" i="7"/>
  <c r="W142" i="7"/>
  <c r="AA142" i="7"/>
  <c r="AE142" i="7"/>
  <c r="AI142" i="7"/>
  <c r="R143" i="7"/>
  <c r="V143" i="7"/>
  <c r="Z143" i="7"/>
  <c r="AD143" i="7"/>
  <c r="AH143" i="7"/>
  <c r="Q144" i="7"/>
  <c r="U144" i="7"/>
  <c r="Y144" i="7"/>
  <c r="AC144" i="7"/>
  <c r="AG144" i="7"/>
  <c r="P145" i="7"/>
  <c r="T145" i="7"/>
  <c r="X145" i="7"/>
  <c r="AB145" i="7"/>
  <c r="AF145" i="7"/>
  <c r="AJ145" i="7"/>
  <c r="S146" i="7"/>
  <c r="W146" i="7"/>
  <c r="AA146" i="7"/>
  <c r="AE146" i="7"/>
  <c r="AI146" i="7"/>
  <c r="R147" i="7"/>
  <c r="V147" i="7"/>
  <c r="Z147" i="7"/>
  <c r="AD147" i="7"/>
  <c r="AH147" i="7"/>
  <c r="Q148" i="7"/>
  <c r="U148" i="7"/>
  <c r="Y148" i="7"/>
  <c r="AC148" i="7"/>
  <c r="AG148" i="7"/>
  <c r="P149" i="7"/>
  <c r="T149" i="7"/>
  <c r="X149" i="7"/>
  <c r="AB149" i="7"/>
  <c r="AF149" i="7"/>
  <c r="AJ149" i="7"/>
  <c r="S150" i="7"/>
  <c r="W150" i="7"/>
  <c r="AA150" i="7"/>
  <c r="AE150" i="7"/>
  <c r="AI150" i="7"/>
  <c r="R151" i="7"/>
  <c r="V151" i="7"/>
  <c r="Z151" i="7"/>
  <c r="AD151" i="7"/>
  <c r="AH151" i="7"/>
  <c r="Q152" i="7"/>
  <c r="U152" i="7"/>
  <c r="Y152" i="7"/>
  <c r="AC152" i="7"/>
  <c r="AG152" i="7"/>
  <c r="P153" i="7"/>
  <c r="T153" i="7"/>
  <c r="X153" i="7"/>
  <c r="AB153" i="7"/>
  <c r="AF153" i="7"/>
  <c r="AJ153" i="7"/>
  <c r="S154" i="7"/>
  <c r="W154" i="7"/>
  <c r="AA154" i="7"/>
  <c r="AE154" i="7"/>
  <c r="AI154" i="7"/>
  <c r="R155" i="7"/>
  <c r="V155" i="7"/>
  <c r="Z155" i="7"/>
  <c r="AD155" i="7"/>
  <c r="AH155" i="7"/>
  <c r="Q156" i="7"/>
  <c r="U156" i="7"/>
  <c r="Y156" i="7"/>
  <c r="AC156" i="7"/>
  <c r="AG156" i="7"/>
  <c r="P157" i="7"/>
  <c r="T157" i="7"/>
  <c r="X157" i="7"/>
  <c r="AB157" i="7"/>
  <c r="AF157" i="7"/>
  <c r="AJ157" i="7"/>
  <c r="S158" i="7"/>
  <c r="W158" i="7"/>
  <c r="AA158" i="7"/>
  <c r="AE158" i="7"/>
  <c r="AI158" i="7"/>
  <c r="R159" i="7"/>
  <c r="V159" i="7"/>
  <c r="Z159" i="7"/>
  <c r="AD159" i="7"/>
  <c r="AH159" i="7"/>
  <c r="Q160" i="7"/>
  <c r="U160" i="7"/>
  <c r="Y160" i="7"/>
  <c r="AC160" i="7"/>
  <c r="AG160" i="7"/>
  <c r="P161" i="7"/>
  <c r="T161" i="7"/>
  <c r="X161" i="7"/>
  <c r="AB161" i="7"/>
  <c r="AF161" i="7"/>
  <c r="AJ161" i="7"/>
  <c r="S162" i="7"/>
  <c r="W162" i="7"/>
  <c r="AA162" i="7"/>
  <c r="AE162" i="7"/>
  <c r="AI162" i="7"/>
  <c r="R163" i="7"/>
  <c r="V163" i="7"/>
  <c r="Z163" i="7"/>
  <c r="AD163" i="7"/>
  <c r="AH163" i="7"/>
  <c r="Q164" i="7"/>
  <c r="U164" i="7"/>
  <c r="Y164" i="7"/>
  <c r="AC164" i="7"/>
  <c r="AG164" i="7"/>
  <c r="P165" i="7"/>
  <c r="T165" i="7"/>
  <c r="X165" i="7"/>
  <c r="AB165" i="7"/>
  <c r="AF165" i="7"/>
  <c r="AJ165" i="7"/>
  <c r="S166" i="7"/>
  <c r="W166" i="7"/>
  <c r="AA166" i="7"/>
  <c r="AE166" i="7"/>
  <c r="AI166" i="7"/>
  <c r="R167" i="7"/>
  <c r="V167" i="7"/>
  <c r="Z167" i="7"/>
  <c r="AD167" i="7"/>
  <c r="AH167" i="7"/>
  <c r="Q168" i="7"/>
  <c r="U168" i="7"/>
  <c r="Y168" i="7"/>
  <c r="AC168" i="7"/>
  <c r="AG168" i="7"/>
  <c r="P169" i="7"/>
  <c r="T169" i="7"/>
  <c r="X169" i="7"/>
  <c r="AB169" i="7"/>
  <c r="AF169" i="7"/>
  <c r="AJ169" i="7"/>
  <c r="S170" i="7"/>
  <c r="W170" i="7"/>
  <c r="AA170" i="7"/>
  <c r="AE170" i="7"/>
  <c r="AI170" i="7"/>
  <c r="R171" i="7"/>
  <c r="V171" i="7"/>
  <c r="Z171" i="7"/>
  <c r="AD171" i="7"/>
  <c r="AH171" i="7"/>
  <c r="Q172" i="7"/>
  <c r="U172" i="7"/>
  <c r="Y172" i="7"/>
  <c r="AC172" i="7"/>
  <c r="AG172" i="7"/>
  <c r="P173" i="7"/>
  <c r="T173" i="7"/>
  <c r="X173" i="7"/>
  <c r="AB173" i="7"/>
  <c r="AF173" i="7"/>
  <c r="AJ173" i="7"/>
  <c r="S174" i="7"/>
  <c r="W174" i="7"/>
  <c r="AA174" i="7"/>
  <c r="AE174" i="7"/>
  <c r="AI174" i="7"/>
  <c r="R175" i="7"/>
  <c r="V175" i="7"/>
  <c r="Z175" i="7"/>
  <c r="AD175" i="7"/>
  <c r="AH175" i="7"/>
  <c r="Q176" i="7"/>
  <c r="U176" i="7"/>
  <c r="Y176" i="7"/>
  <c r="AC176" i="7"/>
  <c r="AG176" i="7"/>
  <c r="P177" i="7"/>
  <c r="T177" i="7"/>
  <c r="X177" i="7"/>
  <c r="AB177" i="7"/>
  <c r="AF177" i="7"/>
  <c r="AJ177" i="7"/>
  <c r="S178" i="7"/>
  <c r="W178" i="7"/>
  <c r="AA178" i="7"/>
  <c r="AE178" i="7"/>
  <c r="AI178" i="7"/>
  <c r="R179" i="7"/>
  <c r="V179" i="7"/>
  <c r="Z179" i="7"/>
  <c r="AD179" i="7"/>
  <c r="AH179" i="7"/>
  <c r="Q180" i="7"/>
  <c r="U180" i="7"/>
  <c r="Y180" i="7"/>
  <c r="AC180" i="7"/>
  <c r="AG180" i="7"/>
  <c r="P181" i="7"/>
  <c r="T181" i="7"/>
  <c r="X181" i="7"/>
  <c r="AB181" i="7"/>
  <c r="AF181" i="7"/>
  <c r="AJ181" i="7"/>
  <c r="S182" i="7"/>
  <c r="W182" i="7"/>
  <c r="AA182" i="7"/>
  <c r="AE182" i="7"/>
  <c r="AI182" i="7"/>
  <c r="R183" i="7"/>
  <c r="V183" i="7"/>
  <c r="Z183" i="7"/>
  <c r="AD183" i="7"/>
  <c r="AH183" i="7"/>
  <c r="Q184" i="7"/>
  <c r="U184" i="7"/>
  <c r="Y184" i="7"/>
  <c r="AC184" i="7"/>
  <c r="AG184" i="7"/>
  <c r="P185" i="7"/>
  <c r="T185" i="7"/>
  <c r="X185" i="7"/>
  <c r="AB185" i="7"/>
  <c r="AF185" i="7"/>
  <c r="AJ185" i="7"/>
  <c r="S186" i="7"/>
  <c r="W186" i="7"/>
  <c r="AA186" i="7"/>
  <c r="AE186" i="7"/>
  <c r="AI186" i="7"/>
  <c r="R187" i="7"/>
  <c r="V187" i="7"/>
  <c r="Z187" i="7"/>
  <c r="AD187" i="7"/>
  <c r="AH187" i="7"/>
  <c r="Q188" i="7"/>
  <c r="U188" i="7"/>
  <c r="Y188" i="7"/>
  <c r="AC188" i="7"/>
  <c r="AG188" i="7"/>
  <c r="P189" i="7"/>
  <c r="T189" i="7"/>
  <c r="X189" i="7"/>
  <c r="AB189" i="7"/>
  <c r="AF189" i="7"/>
  <c r="AJ189" i="7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0" i="9"/>
  <c r="F63" i="10" s="1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0" i="9"/>
  <c r="E46" i="10" s="1"/>
  <c r="D10" i="9"/>
  <c r="D11" i="9"/>
  <c r="D12" i="9"/>
  <c r="D13" i="9"/>
  <c r="D13" i="10" s="1"/>
  <c r="D14" i="9"/>
  <c r="D15" i="9"/>
  <c r="D16" i="9"/>
  <c r="D17" i="9"/>
  <c r="D17" i="10"/>
  <c r="D18" i="9"/>
  <c r="D19" i="9"/>
  <c r="D20" i="9"/>
  <c r="D21" i="9"/>
  <c r="D21" i="10" s="1"/>
  <c r="D22" i="9"/>
  <c r="D22" i="10" s="1"/>
  <c r="D23" i="9"/>
  <c r="D24" i="9"/>
  <c r="D25" i="9"/>
  <c r="D25" i="10"/>
  <c r="D26" i="9"/>
  <c r="D27" i="9"/>
  <c r="D27" i="10" s="1"/>
  <c r="D28" i="9"/>
  <c r="D28" i="10" s="1"/>
  <c r="D29" i="9"/>
  <c r="D29" i="10"/>
  <c r="D30" i="9"/>
  <c r="D30" i="10"/>
  <c r="D31" i="9"/>
  <c r="D32" i="9"/>
  <c r="D33" i="9"/>
  <c r="D33" i="10"/>
  <c r="D34" i="9"/>
  <c r="D35" i="9"/>
  <c r="D36" i="9"/>
  <c r="D37" i="9"/>
  <c r="D37" i="10" s="1"/>
  <c r="D38" i="9"/>
  <c r="D39" i="9"/>
  <c r="D40" i="9"/>
  <c r="D40" i="10" s="1"/>
  <c r="D41" i="9"/>
  <c r="D41" i="10"/>
  <c r="D42" i="9"/>
  <c r="D43" i="9"/>
  <c r="D43" i="10" s="1"/>
  <c r="D44" i="9"/>
  <c r="D45" i="9"/>
  <c r="D45" i="10" s="1"/>
  <c r="D46" i="9"/>
  <c r="D47" i="9"/>
  <c r="D47" i="10"/>
  <c r="D48" i="9"/>
  <c r="D49" i="9"/>
  <c r="D49" i="10" s="1"/>
  <c r="D50" i="9"/>
  <c r="D50" i="10" s="1"/>
  <c r="D51" i="9"/>
  <c r="D51" i="10" s="1"/>
  <c r="D52" i="9"/>
  <c r="D53" i="9"/>
  <c r="D53" i="10" s="1"/>
  <c r="D54" i="9"/>
  <c r="D54" i="10" s="1"/>
  <c r="D55" i="9"/>
  <c r="D56" i="9"/>
  <c r="D57" i="9"/>
  <c r="D57" i="10"/>
  <c r="D58" i="9"/>
  <c r="D59" i="9"/>
  <c r="D60" i="9"/>
  <c r="D61" i="9"/>
  <c r="D61" i="10" s="1"/>
  <c r="D62" i="9"/>
  <c r="D63" i="9"/>
  <c r="D63" i="10"/>
  <c r="D64" i="9"/>
  <c r="D65" i="9"/>
  <c r="D66" i="9"/>
  <c r="D67" i="9"/>
  <c r="D67" i="10" s="1"/>
  <c r="D68" i="9"/>
  <c r="D69" i="9"/>
  <c r="D69" i="10"/>
  <c r="D70" i="9"/>
  <c r="D70" i="10"/>
  <c r="D71" i="9"/>
  <c r="D72" i="9"/>
  <c r="D72" i="10" s="1"/>
  <c r="D73" i="9"/>
  <c r="D74" i="9"/>
  <c r="D74" i="10" s="1"/>
  <c r="D75" i="9"/>
  <c r="D75" i="10" s="1"/>
  <c r="D76" i="9"/>
  <c r="D77" i="9"/>
  <c r="D78" i="9"/>
  <c r="D78" i="10"/>
  <c r="D79" i="9"/>
  <c r="D80" i="9"/>
  <c r="D81" i="9"/>
  <c r="D81" i="10"/>
  <c r="D82" i="9"/>
  <c r="D83" i="9"/>
  <c r="D84" i="9"/>
  <c r="D85" i="9"/>
  <c r="D85" i="10" s="1"/>
  <c r="D86" i="9"/>
  <c r="D87" i="9"/>
  <c r="D88" i="9"/>
  <c r="D88" i="10" s="1"/>
  <c r="D89" i="9"/>
  <c r="D89" i="10" s="1"/>
  <c r="D90" i="9"/>
  <c r="D91" i="9"/>
  <c r="D91" i="10"/>
  <c r="D92" i="9"/>
  <c r="D93" i="9"/>
  <c r="D93" i="10" s="1"/>
  <c r="D94" i="9"/>
  <c r="D94" i="10" s="1"/>
  <c r="D95" i="9"/>
  <c r="D96" i="9"/>
  <c r="D97" i="9"/>
  <c r="D97" i="10" s="1"/>
  <c r="D98" i="9"/>
  <c r="D98" i="10" s="1"/>
  <c r="D99" i="9"/>
  <c r="D100" i="9"/>
  <c r="D101" i="9"/>
  <c r="D101" i="10"/>
  <c r="D102" i="9"/>
  <c r="D103" i="9"/>
  <c r="D104" i="9"/>
  <c r="D105" i="9"/>
  <c r="D105" i="10" s="1"/>
  <c r="D106" i="9"/>
  <c r="D107" i="9"/>
  <c r="D108" i="9"/>
  <c r="D109" i="9"/>
  <c r="D109" i="10" s="1"/>
  <c r="D110" i="9"/>
  <c r="D111" i="9"/>
  <c r="D111" i="10"/>
  <c r="D112" i="9"/>
  <c r="D113" i="9"/>
  <c r="D113" i="10" s="1"/>
  <c r="D114" i="9"/>
  <c r="D114" i="10" s="1"/>
  <c r="D115" i="9"/>
  <c r="D116" i="9"/>
  <c r="D117" i="9"/>
  <c r="D117" i="10"/>
  <c r="D118" i="9"/>
  <c r="D119" i="9"/>
  <c r="D120" i="9"/>
  <c r="D121" i="9"/>
  <c r="D121" i="10" s="1"/>
  <c r="D122" i="9"/>
  <c r="D123" i="9"/>
  <c r="D124" i="9"/>
  <c r="D124" i="10" s="1"/>
  <c r="D125" i="9"/>
  <c r="D125" i="10" s="1"/>
  <c r="D126" i="9"/>
  <c r="D126" i="10" s="1"/>
  <c r="D127" i="9"/>
  <c r="D127" i="10"/>
  <c r="D128" i="9"/>
  <c r="D129" i="9"/>
  <c r="D129" i="10" s="1"/>
  <c r="D130" i="9"/>
  <c r="D130" i="10" s="1"/>
  <c r="D131" i="9"/>
  <c r="D131" i="10" s="1"/>
  <c r="D132" i="9"/>
  <c r="D133" i="9"/>
  <c r="D133" i="10" s="1"/>
  <c r="D134" i="9"/>
  <c r="D134" i="10" s="1"/>
  <c r="D135" i="9"/>
  <c r="D136" i="9"/>
  <c r="D137" i="9"/>
  <c r="D137" i="10"/>
  <c r="D138" i="9"/>
  <c r="D139" i="9"/>
  <c r="D140" i="9"/>
  <c r="D140" i="10"/>
  <c r="D141" i="9"/>
  <c r="D142" i="9"/>
  <c r="D143" i="9"/>
  <c r="D144" i="9"/>
  <c r="D144" i="10" s="1"/>
  <c r="D145" i="9"/>
  <c r="D145" i="10" s="1"/>
  <c r="D146" i="9"/>
  <c r="D147" i="9"/>
  <c r="D147" i="10"/>
  <c r="D148" i="9"/>
  <c r="D149" i="9"/>
  <c r="D149" i="10" s="1"/>
  <c r="D150" i="9"/>
  <c r="D150" i="10" s="1"/>
  <c r="D151" i="9"/>
  <c r="D151" i="10" s="1"/>
  <c r="D152" i="9"/>
  <c r="D153" i="9"/>
  <c r="D153" i="10" s="1"/>
  <c r="D154" i="9"/>
  <c r="D154" i="10" s="1"/>
  <c r="D155" i="9"/>
  <c r="D156" i="9"/>
  <c r="D156" i="10" s="1"/>
  <c r="D157" i="9"/>
  <c r="D157" i="10"/>
  <c r="D158" i="9"/>
  <c r="D159" i="9"/>
  <c r="D160" i="9"/>
  <c r="D161" i="9"/>
  <c r="D161" i="10" s="1"/>
  <c r="D162" i="9"/>
  <c r="D163" i="9"/>
  <c r="D164" i="9"/>
  <c r="D164" i="10" s="1"/>
  <c r="D165" i="9"/>
  <c r="D166" i="9"/>
  <c r="D167" i="9"/>
  <c r="D167" i="10"/>
  <c r="D168" i="9"/>
  <c r="D169" i="9"/>
  <c r="D169" i="10" s="1"/>
  <c r="D170" i="9"/>
  <c r="D170" i="10" s="1"/>
  <c r="D171" i="9"/>
  <c r="D172" i="9"/>
  <c r="D173" i="9"/>
  <c r="D173" i="10" s="1"/>
  <c r="D174" i="9"/>
  <c r="D175" i="9"/>
  <c r="D176" i="9"/>
  <c r="D176" i="10" s="1"/>
  <c r="D177" i="9"/>
  <c r="D177" i="10"/>
  <c r="D178" i="9"/>
  <c r="D179" i="9"/>
  <c r="D179" i="10" s="1"/>
  <c r="D180" i="9"/>
  <c r="D180" i="10"/>
  <c r="D181" i="9"/>
  <c r="D181" i="10"/>
  <c r="D182" i="9"/>
  <c r="D183" i="9"/>
  <c r="D184" i="9"/>
  <c r="D185" i="9"/>
  <c r="D185" i="10" s="1"/>
  <c r="D186" i="9"/>
  <c r="D187" i="9"/>
  <c r="D187" i="10" s="1"/>
  <c r="D188" i="9"/>
  <c r="D188" i="10" s="1"/>
  <c r="D189" i="9"/>
  <c r="D189" i="10" s="1"/>
  <c r="D166" i="10"/>
  <c r="D118" i="10"/>
  <c r="D86" i="10"/>
  <c r="D14" i="10"/>
  <c r="D120" i="10"/>
  <c r="D84" i="10"/>
  <c r="D95" i="10"/>
  <c r="D83" i="10"/>
  <c r="D165" i="10"/>
  <c r="D141" i="10"/>
  <c r="D143" i="10"/>
  <c r="D112" i="10"/>
  <c r="D73" i="10"/>
  <c r="D136" i="10"/>
  <c r="D60" i="10"/>
  <c r="D152" i="10"/>
  <c r="D77" i="10"/>
  <c r="D65" i="10"/>
  <c r="D11" i="10"/>
  <c r="D115" i="10"/>
  <c r="D79" i="10"/>
  <c r="D163" i="10"/>
  <c r="D123" i="10"/>
  <c r="D107" i="10"/>
  <c r="D15" i="10"/>
  <c r="D87" i="10"/>
  <c r="D80" i="10"/>
  <c r="D162" i="10"/>
  <c r="D23" i="10"/>
  <c r="D64" i="10"/>
  <c r="D119" i="10"/>
  <c r="D171" i="10"/>
  <c r="D103" i="10"/>
  <c r="D48" i="10"/>
  <c r="D128" i="10"/>
  <c r="D18" i="10"/>
  <c r="D58" i="10"/>
  <c r="D122" i="10"/>
  <c r="D182" i="10"/>
  <c r="D184" i="10"/>
  <c r="D172" i="10"/>
  <c r="D160" i="10"/>
  <c r="D132" i="10"/>
  <c r="D96" i="10"/>
  <c r="D76" i="10"/>
  <c r="D44" i="10"/>
  <c r="D20" i="10"/>
  <c r="D16" i="10"/>
  <c r="D104" i="10"/>
  <c r="D100" i="10"/>
  <c r="D175" i="10"/>
  <c r="D68" i="10"/>
  <c r="D135" i="10"/>
  <c r="D155" i="10"/>
  <c r="D183" i="10"/>
  <c r="D35" i="10"/>
  <c r="D12" i="10"/>
  <c r="D19" i="10"/>
  <c r="D24" i="10"/>
  <c r="D52" i="10"/>
  <c r="D92" i="10"/>
  <c r="D168" i="10"/>
  <c r="D34" i="10"/>
  <c r="D102" i="10"/>
  <c r="D186" i="10"/>
  <c r="D99" i="10"/>
  <c r="D10" i="10"/>
  <c r="D31" i="10"/>
  <c r="D59" i="10"/>
  <c r="D38" i="10"/>
  <c r="D178" i="10"/>
  <c r="D138" i="10"/>
  <c r="D158" i="10"/>
  <c r="D108" i="10"/>
  <c r="D139" i="10"/>
  <c r="D159" i="10"/>
  <c r="D39" i="10"/>
  <c r="D71" i="10"/>
  <c r="D36" i="10"/>
  <c r="D56" i="10"/>
  <c r="D116" i="10"/>
  <c r="D148" i="10"/>
  <c r="D106" i="10"/>
  <c r="D146" i="10"/>
  <c r="D55" i="10"/>
  <c r="D32" i="10"/>
  <c r="D174" i="10"/>
  <c r="D142" i="10"/>
  <c r="D110" i="10"/>
  <c r="D90" i="10"/>
  <c r="D82" i="10"/>
  <c r="D66" i="10"/>
  <c r="D62" i="10"/>
  <c r="D46" i="10"/>
  <c r="D42" i="10"/>
  <c r="D26" i="10"/>
  <c r="E112" i="10"/>
  <c r="F166" i="10"/>
  <c r="F161" i="10"/>
  <c r="F130" i="10" l="1"/>
  <c r="F118" i="10"/>
  <c r="F82" i="10"/>
  <c r="F58" i="10"/>
  <c r="F163" i="10"/>
  <c r="F149" i="10"/>
  <c r="E117" i="10"/>
  <c r="F124" i="10"/>
  <c r="F159" i="10"/>
  <c r="F99" i="10"/>
  <c r="F95" i="10"/>
  <c r="F27" i="10"/>
  <c r="F23" i="10"/>
  <c r="F85" i="10"/>
  <c r="F121" i="10"/>
  <c r="F114" i="10"/>
  <c r="F138" i="10"/>
  <c r="F178" i="10"/>
  <c r="E132" i="10"/>
  <c r="F40" i="10"/>
  <c r="F122" i="10"/>
  <c r="E151" i="10"/>
  <c r="F14" i="10"/>
  <c r="F30" i="10"/>
  <c r="F18" i="10"/>
  <c r="F154" i="10"/>
  <c r="F74" i="10"/>
  <c r="F88" i="10"/>
  <c r="F186" i="10"/>
  <c r="E37" i="10"/>
  <c r="F185" i="10"/>
  <c r="F33" i="10"/>
  <c r="F46" i="10"/>
  <c r="F50" i="10"/>
  <c r="F78" i="10"/>
  <c r="F150" i="10"/>
  <c r="E144" i="10"/>
  <c r="E119" i="10"/>
  <c r="F145" i="10"/>
  <c r="F137" i="10"/>
  <c r="F129" i="10"/>
  <c r="F117" i="10"/>
  <c r="F101" i="10"/>
  <c r="F97" i="10"/>
  <c r="F69" i="10"/>
  <c r="F65" i="10"/>
  <c r="F37" i="10"/>
  <c r="F21" i="10"/>
  <c r="F17" i="10"/>
  <c r="F25" i="10"/>
  <c r="F152" i="10"/>
  <c r="F105" i="10"/>
  <c r="F169" i="10"/>
  <c r="F153" i="10"/>
  <c r="F49" i="10"/>
  <c r="F113" i="10"/>
  <c r="F57" i="10"/>
  <c r="F181" i="10"/>
  <c r="F98" i="10"/>
  <c r="F70" i="10"/>
  <c r="F62" i="10"/>
  <c r="F54" i="10"/>
  <c r="F174" i="10"/>
  <c r="F47" i="10"/>
  <c r="F139" i="10"/>
  <c r="F44" i="10"/>
  <c r="F172" i="10"/>
  <c r="F89" i="10"/>
  <c r="F133" i="10"/>
  <c r="F53" i="10"/>
  <c r="F173" i="10"/>
  <c r="F41" i="10"/>
  <c r="F73" i="10"/>
  <c r="F177" i="10"/>
  <c r="F81" i="10"/>
  <c r="F165" i="10"/>
  <c r="F66" i="10"/>
  <c r="F134" i="10"/>
  <c r="F86" i="10"/>
  <c r="F42" i="10"/>
  <c r="F146" i="10"/>
  <c r="F90" i="10"/>
  <c r="F55" i="10"/>
  <c r="F123" i="10"/>
  <c r="F16" i="10"/>
  <c r="F92" i="10"/>
  <c r="F188" i="10"/>
  <c r="F110" i="10"/>
  <c r="F22" i="10"/>
  <c r="F142" i="10"/>
  <c r="F189" i="10"/>
  <c r="F31" i="10"/>
  <c r="F79" i="10"/>
  <c r="F127" i="10"/>
  <c r="F179" i="10"/>
  <c r="F72" i="10"/>
  <c r="F128" i="10"/>
  <c r="F45" i="10"/>
  <c r="F26" i="10"/>
  <c r="F126" i="10"/>
  <c r="F170" i="10"/>
  <c r="F11" i="10"/>
  <c r="F43" i="10"/>
  <c r="F75" i="10"/>
  <c r="F107" i="10"/>
  <c r="F147" i="10"/>
  <c r="F187" i="10"/>
  <c r="F60" i="10"/>
  <c r="F112" i="10"/>
  <c r="F156" i="10"/>
  <c r="F77" i="10"/>
  <c r="F34" i="10"/>
  <c r="F102" i="10"/>
  <c r="F10" i="10"/>
  <c r="F94" i="10"/>
  <c r="F162" i="10"/>
  <c r="F38" i="10"/>
  <c r="F106" i="10"/>
  <c r="F158" i="10"/>
  <c r="F182" i="10"/>
  <c r="F15" i="10"/>
  <c r="F39" i="10"/>
  <c r="F59" i="10"/>
  <c r="F83" i="10"/>
  <c r="F115" i="10"/>
  <c r="F143" i="10"/>
  <c r="F171" i="10"/>
  <c r="F28" i="10"/>
  <c r="F64" i="10"/>
  <c r="F104" i="10"/>
  <c r="F144" i="10"/>
  <c r="F176" i="10"/>
  <c r="F109" i="10"/>
  <c r="F19" i="10"/>
  <c r="F35" i="10"/>
  <c r="F51" i="10"/>
  <c r="F67" i="10"/>
  <c r="F91" i="10"/>
  <c r="F111" i="10"/>
  <c r="F131" i="10"/>
  <c r="F155" i="10"/>
  <c r="F175" i="10"/>
  <c r="F24" i="10"/>
  <c r="F48" i="10"/>
  <c r="F80" i="10"/>
  <c r="F108" i="10"/>
  <c r="F136" i="10"/>
  <c r="F168" i="10"/>
  <c r="F13" i="10"/>
  <c r="F125" i="10"/>
  <c r="F12" i="10"/>
  <c r="F32" i="10"/>
  <c r="F56" i="10"/>
  <c r="F76" i="10"/>
  <c r="F96" i="10"/>
  <c r="F120" i="10"/>
  <c r="F140" i="10"/>
  <c r="F160" i="10"/>
  <c r="F184" i="10"/>
  <c r="F61" i="10"/>
  <c r="F141" i="10"/>
  <c r="F71" i="10"/>
  <c r="F87" i="10"/>
  <c r="F103" i="10"/>
  <c r="F119" i="10"/>
  <c r="F135" i="10"/>
  <c r="F151" i="10"/>
  <c r="F167" i="10"/>
  <c r="F183" i="10"/>
  <c r="F20" i="10"/>
  <c r="F36" i="10"/>
  <c r="F52" i="10"/>
  <c r="F68" i="10"/>
  <c r="F84" i="10"/>
  <c r="F100" i="10"/>
  <c r="F116" i="10"/>
  <c r="F132" i="10"/>
  <c r="F148" i="10"/>
  <c r="F164" i="10"/>
  <c r="F180" i="10"/>
  <c r="F29" i="10"/>
  <c r="F93" i="10"/>
  <c r="F157" i="10"/>
  <c r="E115" i="10"/>
  <c r="E92" i="10"/>
  <c r="E174" i="10"/>
  <c r="E178" i="10"/>
  <c r="E93" i="10"/>
  <c r="E100" i="10"/>
  <c r="E55" i="10"/>
  <c r="E189" i="10"/>
  <c r="E136" i="10"/>
  <c r="E51" i="10"/>
  <c r="E185" i="10"/>
  <c r="E98" i="10"/>
  <c r="E137" i="10"/>
  <c r="E23" i="10"/>
  <c r="E36" i="10"/>
  <c r="E138" i="10"/>
  <c r="E107" i="10"/>
  <c r="E43" i="10"/>
  <c r="E141" i="10"/>
  <c r="E128" i="10"/>
  <c r="E52" i="10"/>
  <c r="E116" i="10"/>
  <c r="E158" i="10"/>
  <c r="E12" i="10"/>
  <c r="E76" i="10"/>
  <c r="E156" i="10"/>
  <c r="E49" i="10"/>
  <c r="E10" i="10"/>
  <c r="E172" i="10"/>
  <c r="E96" i="10"/>
  <c r="E16" i="10"/>
  <c r="E90" i="10"/>
  <c r="E82" i="10"/>
  <c r="E28" i="10"/>
  <c r="E111" i="10"/>
  <c r="E166" i="10"/>
  <c r="E169" i="10"/>
  <c r="E183" i="10"/>
  <c r="E26" i="10"/>
  <c r="E171" i="10"/>
  <c r="E87" i="10"/>
  <c r="E67" i="10"/>
  <c r="E59" i="10"/>
  <c r="E173" i="10"/>
  <c r="E95" i="10"/>
  <c r="E126" i="10"/>
  <c r="E161" i="10"/>
  <c r="E39" i="10"/>
  <c r="E104" i="10"/>
  <c r="E168" i="10"/>
  <c r="E120" i="10"/>
  <c r="E170" i="10"/>
  <c r="E155" i="10"/>
  <c r="E149" i="10"/>
  <c r="E34" i="10"/>
  <c r="E143" i="10"/>
  <c r="E53" i="10"/>
  <c r="E30" i="10"/>
  <c r="E19" i="10"/>
  <c r="E13" i="10"/>
  <c r="E146" i="10"/>
  <c r="E38" i="10"/>
  <c r="E50" i="10"/>
  <c r="E129" i="10"/>
  <c r="E66" i="10"/>
  <c r="E48" i="10"/>
  <c r="E17" i="10"/>
  <c r="E106" i="10"/>
  <c r="E150" i="10"/>
  <c r="E122" i="10"/>
  <c r="E70" i="10"/>
  <c r="E153" i="10"/>
  <c r="E15" i="10"/>
  <c r="E123" i="10"/>
  <c r="E81" i="10"/>
  <c r="E101" i="10"/>
  <c r="E186" i="10"/>
  <c r="E83" i="10"/>
  <c r="E187" i="10"/>
  <c r="E182" i="10"/>
  <c r="E167" i="10"/>
  <c r="E154" i="10"/>
  <c r="E32" i="10"/>
  <c r="E29" i="10"/>
  <c r="E99" i="10"/>
  <c r="E77" i="10"/>
  <c r="E33" i="10"/>
  <c r="E131" i="10"/>
  <c r="E78" i="10"/>
  <c r="E109" i="10"/>
  <c r="E147" i="10"/>
  <c r="E177" i="10"/>
  <c r="E22" i="10"/>
  <c r="E73" i="10"/>
  <c r="E140" i="10"/>
  <c r="E180" i="10"/>
  <c r="E58" i="10"/>
  <c r="E80" i="10"/>
  <c r="E179" i="10"/>
  <c r="E68" i="10"/>
  <c r="E133" i="10"/>
  <c r="E57" i="10"/>
  <c r="E64" i="10"/>
  <c r="E162" i="10"/>
  <c r="E164" i="10"/>
  <c r="E75" i="10"/>
  <c r="E41" i="10"/>
  <c r="E47" i="10"/>
  <c r="E11" i="10"/>
  <c r="E175" i="10"/>
  <c r="E130" i="10"/>
  <c r="E31" i="10"/>
  <c r="E114" i="10"/>
  <c r="E188" i="10"/>
  <c r="E18" i="10"/>
  <c r="E79" i="10"/>
  <c r="E148" i="10"/>
  <c r="E139" i="10"/>
  <c r="E60" i="10"/>
  <c r="E127" i="10"/>
  <c r="E71" i="10"/>
  <c r="E163" i="10"/>
  <c r="E108" i="10"/>
  <c r="E45" i="10"/>
  <c r="E125" i="10"/>
  <c r="E181" i="10"/>
  <c r="E42" i="10"/>
  <c r="E27" i="10"/>
  <c r="E84" i="10"/>
  <c r="E145" i="10"/>
  <c r="E14" i="10"/>
  <c r="E63" i="10"/>
  <c r="E74" i="10"/>
  <c r="E160" i="10"/>
  <c r="E88" i="10"/>
  <c r="E65" i="10"/>
  <c r="E135" i="10"/>
  <c r="E85" i="10"/>
  <c r="E24" i="10"/>
  <c r="E165" i="10"/>
  <c r="E134" i="10"/>
  <c r="E21" i="10"/>
  <c r="E159" i="10"/>
  <c r="E97" i="10"/>
  <c r="E113" i="10"/>
  <c r="E184" i="10"/>
  <c r="E72" i="10"/>
  <c r="E61" i="10"/>
  <c r="E121" i="10"/>
  <c r="E118" i="10"/>
  <c r="E25" i="10"/>
  <c r="E91" i="10"/>
  <c r="E157" i="10"/>
  <c r="E124" i="10"/>
  <c r="E110" i="10"/>
  <c r="E35" i="10"/>
  <c r="E142" i="10"/>
  <c r="E69" i="10"/>
  <c r="E89" i="10"/>
  <c r="E94" i="10"/>
  <c r="E20" i="10"/>
  <c r="E102" i="10"/>
  <c r="E44" i="10"/>
  <c r="E176" i="10"/>
  <c r="E105" i="10"/>
  <c r="E152" i="10"/>
  <c r="E40" i="10"/>
  <c r="E86" i="10"/>
  <c r="E54" i="10"/>
  <c r="E103" i="10"/>
  <c r="E62" i="10"/>
  <c r="E56" i="10"/>
</calcChain>
</file>

<file path=xl/sharedStrings.xml><?xml version="1.0" encoding="utf-8"?>
<sst xmlns="http://schemas.openxmlformats.org/spreadsheetml/2006/main" count="1308" uniqueCount="319">
  <si>
    <t>Setor</t>
  </si>
  <si>
    <t>01</t>
  </si>
  <si>
    <t>011</t>
  </si>
  <si>
    <t>012</t>
  </si>
  <si>
    <t>013</t>
  </si>
  <si>
    <t>014</t>
  </si>
  <si>
    <t>015</t>
  </si>
  <si>
    <t>016</t>
  </si>
  <si>
    <t>017</t>
  </si>
  <si>
    <t>02</t>
  </si>
  <si>
    <t>021</t>
  </si>
  <si>
    <t>05</t>
  </si>
  <si>
    <t>051</t>
  </si>
  <si>
    <t>100</t>
  </si>
  <si>
    <t>111</t>
  </si>
  <si>
    <t>112</t>
  </si>
  <si>
    <t>131</t>
  </si>
  <si>
    <t>132</t>
  </si>
  <si>
    <t>141</t>
  </si>
  <si>
    <t>142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</si>
  <si>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</si>
  <si>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</si>
  <si>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</si>
  <si>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</si>
  <si>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</si>
  <si>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</si>
  <si>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</si>
  <si>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</si>
  <si>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</si>
  <si>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</si>
  <si>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171</t>
  </si>
  <si>
    <t>172</t>
  </si>
  <si>
    <t>173</t>
  </si>
  <si>
    <t>174</t>
  </si>
  <si>
    <t>175</t>
  </si>
  <si>
    <t>176</t>
  </si>
  <si>
    <t>177</t>
  </si>
  <si>
    <t>181</t>
  </si>
  <si>
    <t>182</t>
  </si>
  <si>
    <t>191</t>
  </si>
  <si>
    <t>192</t>
  </si>
  <si>
    <t>193</t>
  </si>
  <si>
    <t>201</t>
  </si>
  <si>
    <t>202</t>
  </si>
  <si>
    <t>211</t>
  </si>
  <si>
    <t>212</t>
  </si>
  <si>
    <t>213</t>
  </si>
  <si>
    <t>214</t>
  </si>
  <si>
    <t>221</t>
  </si>
  <si>
    <t>222</t>
  </si>
  <si>
    <t>223</t>
  </si>
  <si>
    <t>231</t>
  </si>
  <si>
    <t>232</t>
  </si>
  <si>
    <t>233</t>
  </si>
  <si>
    <t>234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</si>
  <si>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</si>
  <si>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</si>
  <si>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</si>
  <si>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</si>
  <si>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</si>
  <si>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</si>
  <si>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</si>
  <si>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</si>
  <si>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</si>
  <si>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251</t>
  </si>
  <si>
    <t>252</t>
  </si>
  <si>
    <t>261</t>
  </si>
  <si>
    <t>262</t>
  </si>
  <si>
    <t>263</t>
  </si>
  <si>
    <t>264</t>
  </si>
  <si>
    <t>269</t>
  </si>
  <si>
    <t>271</t>
  </si>
  <si>
    <t>272</t>
  </si>
  <si>
    <t>273</t>
  </si>
  <si>
    <t>274</t>
  </si>
  <si>
    <t>275</t>
  </si>
  <si>
    <t>281</t>
  </si>
  <si>
    <t>282</t>
  </si>
  <si>
    <t>283</t>
  </si>
  <si>
    <t>284</t>
  </si>
  <si>
    <t>288</t>
  </si>
  <si>
    <t>289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</si>
  <si>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</si>
  <si>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</si>
  <si>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</si>
  <si>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</si>
  <si>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</si>
  <si>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</si>
  <si>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</si>
  <si>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</si>
  <si>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</si>
  <si>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</si>
  <si>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</si>
  <si>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311</t>
  </si>
  <si>
    <t>312</t>
  </si>
  <si>
    <t>313</t>
  </si>
  <si>
    <t>314</t>
  </si>
  <si>
    <t>315</t>
  </si>
  <si>
    <t>316</t>
  </si>
  <si>
    <t>318</t>
  </si>
  <si>
    <t>319</t>
  </si>
  <si>
    <t>321</t>
  </si>
  <si>
    <t>322</t>
  </si>
  <si>
    <t>323</t>
  </si>
  <si>
    <t>329</t>
  </si>
  <si>
    <t>331</t>
  </si>
  <si>
    <t>332</t>
  </si>
  <si>
    <t>333</t>
  </si>
  <si>
    <t>334</t>
  </si>
  <si>
    <t>335</t>
  </si>
  <si>
    <t>339</t>
  </si>
  <si>
    <t>341</t>
  </si>
  <si>
    <t>342</t>
  </si>
  <si>
    <t>343</t>
  </si>
  <si>
    <t>344</t>
  </si>
  <si>
    <t>345</t>
  </si>
  <si>
    <t>351</t>
  </si>
  <si>
    <t>352</t>
  </si>
  <si>
    <t>353</t>
  </si>
  <si>
    <t>359</t>
  </si>
  <si>
    <t>361</t>
  </si>
  <si>
    <t>369</t>
  </si>
  <si>
    <t>741</t>
  </si>
  <si>
    <t>742</t>
  </si>
  <si>
    <t>743</t>
  </si>
  <si>
    <t>744</t>
  </si>
  <si>
    <t>745</t>
  </si>
  <si>
    <t>746</t>
  </si>
  <si>
    <t>747</t>
  </si>
  <si>
    <t>749</t>
  </si>
  <si>
    <t>921</t>
  </si>
  <si>
    <t>922</t>
  </si>
  <si>
    <t>923</t>
  </si>
  <si>
    <t>924</t>
  </si>
  <si>
    <t>925</t>
  </si>
  <si>
    <t>926</t>
  </si>
  <si>
    <t>930</t>
  </si>
  <si>
    <t>A</t>
  </si>
  <si>
    <t>B</t>
  </si>
  <si>
    <t>C</t>
  </si>
  <si>
    <t>D</t>
  </si>
  <si>
    <t>K</t>
  </si>
  <si>
    <t>O</t>
  </si>
  <si>
    <t>Outros</t>
  </si>
  <si>
    <t>Agricultura, pecuária, silvicultura e exploração florestal</t>
  </si>
  <si>
    <t xml:space="preserve">Agricultura, pecuária e serviços relacionados </t>
  </si>
  <si>
    <t>Produção de lavouras temporárias</t>
  </si>
  <si>
    <t>Horticultura e produtos de viveiro</t>
  </si>
  <si>
    <t>Produção de lavouras permanentes</t>
  </si>
  <si>
    <t>Pecuária</t>
  </si>
  <si>
    <t>Produção mista: lavoura e pecuária</t>
  </si>
  <si>
    <t>Atividades de serviços relacionados com a agricultura e a pecuária, exceto atividades veterinárias</t>
  </si>
  <si>
    <t>Caça, repovoamento cinegético e serviços relacionados</t>
  </si>
  <si>
    <t>Silvicultura, exploração florestal e serviços relacionados</t>
  </si>
  <si>
    <t xml:space="preserve">Silvicultura, exploração florestal e serviços relacionados </t>
  </si>
  <si>
    <t>Pesca</t>
  </si>
  <si>
    <t xml:space="preserve">Pesca, aqüicultura e serviços relacionados </t>
  </si>
  <si>
    <t>Indústrias extrativas</t>
  </si>
  <si>
    <t>Extração de carvão mineral</t>
  </si>
  <si>
    <t>Extração de petróleo e serviços relacionados</t>
  </si>
  <si>
    <t>Extração de petróleo e gás natural</t>
  </si>
  <si>
    <t>Atividades de serviços relacionados com a extração de petróleo e gás - exceto a prospecção realizada por terceiros</t>
  </si>
  <si>
    <t>Extração de minerais metálicos</t>
  </si>
  <si>
    <t>Extração de minério de ferro</t>
  </si>
  <si>
    <t>Extração de minerais metálicos não-ferrosos</t>
  </si>
  <si>
    <t>Extração de minerais não-metálicos</t>
  </si>
  <si>
    <t>Extração de pedra, areia e argila</t>
  </si>
  <si>
    <t>Extração de outros minerais não-metálicos</t>
  </si>
  <si>
    <t>Indústrias de transformação</t>
  </si>
  <si>
    <t>Fabricação de produtos alimentícios e bebidas</t>
  </si>
  <si>
    <t>Abate e preparação de produtos de carne e de pescado</t>
  </si>
  <si>
    <t>Processamento, preservação e produção de conservas de frutas, legumes e outros vegetais</t>
  </si>
  <si>
    <t>Produção de óleos e gorduras vegetais e animais</t>
  </si>
  <si>
    <t>Laticínios</t>
  </si>
  <si>
    <t>Moagem, fabricação de produtos amiláceos e de rações balanceadas para animais</t>
  </si>
  <si>
    <t>Fabricação e refino de açúcar</t>
  </si>
  <si>
    <t>Torrefação e moagem de café</t>
  </si>
  <si>
    <t>Fabricação de outros produtos alimentícios</t>
  </si>
  <si>
    <t>Fabricação de bebidas</t>
  </si>
  <si>
    <t>Fabricação de produtos do fumo</t>
  </si>
  <si>
    <t xml:space="preserve">Fabricação de produtos do fumo </t>
  </si>
  <si>
    <t>Fabricação de produtos têxteis</t>
  </si>
  <si>
    <t>Beneficiamento de fibras têxteis naturais</t>
  </si>
  <si>
    <t>Fiação</t>
  </si>
  <si>
    <t>Tecelagem - inclusive fiação e tecelagem</t>
  </si>
  <si>
    <t>Fabricação de artefatos têxteis, incluindo tecelagem</t>
  </si>
  <si>
    <t>Acabamentos em fios, tecidos e artigos têxteis, por terceiros</t>
  </si>
  <si>
    <t>Fabricação de artefatos têxteis a partir de tecidos - exceto vestuário - e de outros artigos têxteis</t>
  </si>
  <si>
    <t>Fabricação de tecidos e artigos de malha</t>
  </si>
  <si>
    <t>Confecção de artigos do vestuário e acessórios</t>
  </si>
  <si>
    <t>Confecção de artigos do vestuário</t>
  </si>
  <si>
    <t>Fabricação de acessórios do vestuário e de segurança profissional</t>
  </si>
  <si>
    <t>Preparação de couros e fabricação de artefatos de couro, artigos de viagem e calçados</t>
  </si>
  <si>
    <t>Curtimento e outras preparações de couro</t>
  </si>
  <si>
    <t>Fabricação de artigos para viagem e de artefatos diversos de couro</t>
  </si>
  <si>
    <t>Fabricação de calçados</t>
  </si>
  <si>
    <t>Fabricação de produtos de madeira</t>
  </si>
  <si>
    <t>Desdobramento de madeira</t>
  </si>
  <si>
    <t>Fabricação de produtos de madeira, cortiça e material trançado - exceto móveis</t>
  </si>
  <si>
    <t>Fabricação de celulose, papel e produtos de papel</t>
  </si>
  <si>
    <t>Fabricação de celulose e outras pastas para a fabricação de papel</t>
  </si>
  <si>
    <t>Fabricação de papel, papelão liso, cartolina e cartão</t>
  </si>
  <si>
    <t>Fabricação de embalagens de papel ou papelão</t>
  </si>
  <si>
    <t>Fabricação de artefatos diversos de papel, papelão, cartolina e cartão</t>
  </si>
  <si>
    <t>Edição, impressão e reprodução de gravações</t>
  </si>
  <si>
    <t xml:space="preserve">Edição; edição e impressão </t>
  </si>
  <si>
    <t>Impressão e serviços conexos para terceiros</t>
  </si>
  <si>
    <t>Reprodução de materiais gravados</t>
  </si>
  <si>
    <t>Fabricação de coque, refino de petróleo, elaboração de combustíveis nucleares e produção de álcool</t>
  </si>
  <si>
    <t>Coquerias</t>
  </si>
  <si>
    <t>Fabricação de produtos derivados do petróleo</t>
  </si>
  <si>
    <t>Elaboração de combustíveis nucleares</t>
  </si>
  <si>
    <t>Produção de álcool</t>
  </si>
  <si>
    <t>Fabricação de produtos químicos</t>
  </si>
  <si>
    <t>Fabricação de produtos químicos inorgânicos</t>
  </si>
  <si>
    <t>Fabricação de produtos químicos orgânicos</t>
  </si>
  <si>
    <t>Fabricação de resinas e elastômeros</t>
  </si>
  <si>
    <t>Fabricação de fibras, fios, cabos e filamentos contínuos artificiais e sintéticos</t>
  </si>
  <si>
    <t>Fabricação de produtos farmacêuticos</t>
  </si>
  <si>
    <t>Fabricação de defensivos agrícolas</t>
  </si>
  <si>
    <t>Fabricação de sabões, detergentes, produtos de limpeza e artigos de perfumaria</t>
  </si>
  <si>
    <t>Fabricação de tintas, vernizes, esmaltes, lacas e produtos afins</t>
  </si>
  <si>
    <t>Fabricação de produtos e preparados químicos diversos</t>
  </si>
  <si>
    <t>Fabricação de artigos de borracha e plástico</t>
  </si>
  <si>
    <t>Fabricação de artigos de borracha</t>
  </si>
  <si>
    <t>Fabricação de produtos de plástico</t>
  </si>
  <si>
    <t>Fabricação de produtos de minerais não-metálicos</t>
  </si>
  <si>
    <t>Fabricação de vidro e de produtos do vidro</t>
  </si>
  <si>
    <t>Fabricação de cimento</t>
  </si>
  <si>
    <t>Fabricação de artefatos de concreto, cimento, fibrocimento, gesso e estuque</t>
  </si>
  <si>
    <t>Fabricação de produtos cerâmicos</t>
  </si>
  <si>
    <t>Aparelhamento de pedras e fabricação de cal e de outros produtos de minerais não-metálicos</t>
  </si>
  <si>
    <t>Metalurgia básica</t>
  </si>
  <si>
    <t>Produção de ferro-gusa e de ferroligas</t>
  </si>
  <si>
    <t>Siderurgia</t>
  </si>
  <si>
    <t>Fabricação de tubos - exceto em siderúrgicas</t>
  </si>
  <si>
    <t>Metalurgia de metais não-ferrosos</t>
  </si>
  <si>
    <t>Fundição</t>
  </si>
  <si>
    <t>Fabricação de produtos de metal - exceto máquinas e equipamentos</t>
  </si>
  <si>
    <t>Fabricação de estruturas metálicas e obras de caldeiraria pesada</t>
  </si>
  <si>
    <t>Fabricação de tanques, caldeiras e reservatórios metálicos</t>
  </si>
  <si>
    <t>Forjaria, estamparia, metalurgia do pó e serviços de tratamento de metais</t>
  </si>
  <si>
    <t>Fabricação de artigos de cutelaria, de serralheria e ferramentas manuais</t>
  </si>
  <si>
    <t xml:space="preserve">Manutenção e reparação de tanques, caldeiras e reservatórios metálicos </t>
  </si>
  <si>
    <t>Fabricação de produtos diversos de metal</t>
  </si>
  <si>
    <t>Fabricação de máquinas e equipamentos</t>
  </si>
  <si>
    <t>Fabricação de motores, bombas, compressores e equipamentos de transmissão</t>
  </si>
  <si>
    <t>Fabricação de máquinas e equipamentos de uso geral</t>
  </si>
  <si>
    <t>Fabricação de tratores e de máquinas e equipamentos para a agricultura, avicultura e obtenção de produtos animais</t>
  </si>
  <si>
    <t>Fabricação de máquinas-ferramenta</t>
  </si>
  <si>
    <t>Fabricação de máquinas e equipamentos de uso na extração mineral e construção</t>
  </si>
  <si>
    <t xml:space="preserve">Fabricação de outras máquinas e equipamentos de uso específico </t>
  </si>
  <si>
    <t>Fabricação de armas, munições e equipamentos militares</t>
  </si>
  <si>
    <t>Fabricação de eletrodomésticos</t>
  </si>
  <si>
    <t>Manutenção e reparação de máquinas e equipamentos industriais</t>
  </si>
  <si>
    <t>Fabricação de máquinas para escritório e equipamentos de informática</t>
  </si>
  <si>
    <t>Fabricação de máquinas para escritório</t>
  </si>
  <si>
    <t>Fabricação de máquinas e equipamentos de sistemas eletrônicos para processamento de dados</t>
  </si>
  <si>
    <t>Fabricação de máquinas, aparelhos e materiais elétricos</t>
  </si>
  <si>
    <t>Fabricação de geradores, transformadores e motores elétricos</t>
  </si>
  <si>
    <t>Fabricação de equipamentos para distribuição e controle de energia elétrica</t>
  </si>
  <si>
    <t>Fabricação de fios, cabos e condutores elétricos isolados</t>
  </si>
  <si>
    <t>Fabricação de pilhas, baterias e acumuladores elétricos</t>
  </si>
  <si>
    <t>Fabricação de lâmpadas e equipamentos de iluminação</t>
  </si>
  <si>
    <t>Fabricação de material elétrico para veículos - exceto baterias</t>
  </si>
  <si>
    <t>Manutenção reparação de máquinas, aparelhos e materiais elétricos</t>
  </si>
  <si>
    <t>Fabricação de outros equipamentos e aparelhos elétricos</t>
  </si>
  <si>
    <t>Fabricação de material eletrônico e de aparelhos e equipamentos de comunicações</t>
  </si>
  <si>
    <t>Fabricação de material eletrônico básico</t>
  </si>
  <si>
    <t>Fabricação de aparelhos e equipamentos de telefonia e radiotelefonia e de transmissores de televisão e rádio</t>
  </si>
  <si>
    <t>Fabricação de aparelhos receptores de rádio e televisão e de reprodução, gravação ou amplificação de som e vídeo</t>
  </si>
  <si>
    <t>Manutenção e reparação de aparelhos e equipamentos de telefonia e radiotelefonia e de transmissores de televisão e rádio - exceto telefones</t>
  </si>
  <si>
    <t>Fabricação de equipamentos de instrumentação médico-hospitalares, instrumentos de precisão e ópticos, equipamentos para automação industrial, cronômetros e relógios</t>
  </si>
  <si>
    <t>Fabricação de aparelhos e instrumentos para usos médicos-hospitalares, odontológicos e de laboratórios e aparelhos ortopédicos</t>
  </si>
  <si>
    <t>Fabricação de aparelhos e instrumentos de medida, teste e controle - exceto equipamentos para controle de processos industriais</t>
  </si>
  <si>
    <t>Fabricação de máquinas, aparelhos e equipamentos de sistemas eletrônicos dedicados à automação industrial e controle do processo produtivo</t>
  </si>
  <si>
    <t>Fabricação de aparelhos, instrumentos e materiais ópticos, fotográficos e cinematográficos</t>
  </si>
  <si>
    <t>Fabricação de cronômetros e relógios</t>
  </si>
  <si>
    <t>Manutenção e reparação de equipamentos médico-hospitalares, instrumentos de precisão e ópticos e equipamentos para automação industrial</t>
  </si>
  <si>
    <t>Fabricação e montagem de veículos automotores, reboques e carrocerias</t>
  </si>
  <si>
    <t>Fabricação de automóveis, caminhonetas e utilitários</t>
  </si>
  <si>
    <t>Fabricação de caminhões e ônibus</t>
  </si>
  <si>
    <t>Fabricação de cabines, carrocerias e reboques</t>
  </si>
  <si>
    <t>Fabricação de peças e acessórios para veículos automotores</t>
  </si>
  <si>
    <t>Recondicionamento ou recuperação de motores para veículos automotores</t>
  </si>
  <si>
    <t>Fabricação de outros equipamentos de transporte</t>
  </si>
  <si>
    <t>Construção e reparação de embarcações</t>
  </si>
  <si>
    <t>Construção, montagem e reparação de veículos ferroviários</t>
  </si>
  <si>
    <t>Construção, montagem e reparação de aeronaves</t>
  </si>
  <si>
    <t>Fabricação de móveis e indústrias diversas</t>
  </si>
  <si>
    <t>Fabricação de artigos do mobiliário</t>
  </si>
  <si>
    <t>Fabricação de produtos diversos</t>
  </si>
  <si>
    <t>Atividades imobiliárias, aluguéis e serviços prestados às empresas</t>
  </si>
  <si>
    <t>Serviços prestados principalmente às empresas</t>
  </si>
  <si>
    <t>Atividades jurídicas, contábeis e de assessoria empresarial</t>
  </si>
  <si>
    <t>Serviços de arquitetura e engenharia e de assessoramento técnico especializado</t>
  </si>
  <si>
    <t>Ensaios de materiais e de produtos; análise de qualidade</t>
  </si>
  <si>
    <t>Publicidade</t>
  </si>
  <si>
    <t xml:space="preserve">Seleção, agenciamento e locação de mão-de-obra </t>
  </si>
  <si>
    <t>Atividades de investigação, vigilância e segurança</t>
  </si>
  <si>
    <t>Atividades de imunização, higienização e de limpeza em prédios e em domicílios</t>
  </si>
  <si>
    <t>Outras atividades de serviços prestados principalmente às empresas</t>
  </si>
  <si>
    <t>Outros serviços coletivos, sociais e pessoais</t>
  </si>
  <si>
    <t>Atividades recreativas, culturais e desportivas</t>
  </si>
  <si>
    <t>Atividades cinematográficas e de vídeo</t>
  </si>
  <si>
    <t>Atividades de rádio e de televisão</t>
  </si>
  <si>
    <t>Outras atividades artísticas e de espetáculos</t>
  </si>
  <si>
    <t>Atividades de agências de notícias</t>
  </si>
  <si>
    <t>Atividades de bibliotecas, arquivos, museus e outras atividades culturais</t>
  </si>
  <si>
    <t>Atividades desportivas e outras relacionadas ao lazer</t>
  </si>
  <si>
    <t>Serviços pessoais</t>
  </si>
  <si>
    <t>Descrição</t>
  </si>
  <si>
    <t>FONTE DOS DADOS BRUTOS: MDIC/Sistema Alice.</t>
  </si>
  <si>
    <t>Total</t>
  </si>
  <si>
    <t>Não classificados</t>
  </si>
  <si>
    <t>Valor (US$ FOB) das exportações, segundo as seções, as divisões e os grupos da CNAE, do Rio Grande do Sul</t>
  </si>
  <si>
    <t>Mensal</t>
  </si>
  <si>
    <t>Participação (US$ FOB) das exportações, segundo as seções, as divisões e os grupos da CNAE, do Rio Grande do Sul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</si>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</sst>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6]mmm\-yy;@"/>
  </numFmts>
  <fonts count="10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7"/>
      <name val="Arial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medium">
        <color indexed="64"/>
      </bottom>
      <diagonal/>
    </border>
    <border>
      <left/>
      <right/>
      <top/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 applyBorder="1"/>
    <xf numFmtId="0" fontId="3" fillId="2" borderId="1" xfId="0" applyFont="1" applyFill="1" applyBorder="1" applyAlignment="1">
      <alignment horizontal="left" vertical="center" indent="2"/>
    </xf>
    <xf numFmtId="0" fontId="3" fillId="2" borderId="1" xfId="0" applyFont="1" applyFill="1" applyBorder="1" applyAlignment="1">
      <alignment horizontal="left" vertical="center" wrapText="1" indent="2"/>
    </xf>
    <xf numFmtId="4" fontId="3" fillId="2" borderId="1" xfId="0" applyNumberFormat="1" applyFont="1" applyFill="1" applyBorder="1" applyAlignment="1">
      <alignment horizontal="right" vertical="center"/>
    </xf>
    <xf numFmtId="0" fontId="0" fillId="2" borderId="0" xfId="0" applyFill="1" applyBorder="1"/>
    <xf numFmtId="3" fontId="3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 indent="1"/>
    </xf>
    <xf numFmtId="0" fontId="2" fillId="4" borderId="1" xfId="0" applyFont="1" applyFill="1" applyBorder="1" applyAlignment="1">
      <alignment horizontal="left" vertical="center" wrapText="1" indent="1"/>
    </xf>
    <xf numFmtId="3" fontId="2" fillId="4" borderId="1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 wrapText="1"/>
    </xf>
    <xf numFmtId="3" fontId="1" fillId="3" borderId="3" xfId="0" applyNumberFormat="1" applyFont="1" applyFill="1" applyBorder="1" applyAlignment="1">
      <alignment horizontal="right" vertical="center"/>
    </xf>
    <xf numFmtId="0" fontId="5" fillId="5" borderId="4" xfId="0" applyFont="1" applyFill="1" applyBorder="1" applyAlignment="1">
      <alignment horizontal="left" vertical="center"/>
    </xf>
    <xf numFmtId="164" fontId="5" fillId="5" borderId="4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3" fontId="6" fillId="3" borderId="5" xfId="0" applyNumberFormat="1" applyFont="1" applyFill="1" applyBorder="1" applyAlignment="1">
      <alignment horizontal="right" vertical="center"/>
    </xf>
    <xf numFmtId="0" fontId="7" fillId="2" borderId="0" xfId="0" applyFont="1" applyFill="1"/>
    <xf numFmtId="4" fontId="6" fillId="3" borderId="5" xfId="0" applyNumberFormat="1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 indent="2"/>
    </xf>
    <xf numFmtId="1" fontId="5" fillId="5" borderId="4" xfId="0" applyNumberFormat="1" applyFont="1" applyFill="1" applyBorder="1" applyAlignment="1">
      <alignment horizontal="right" vertical="center"/>
    </xf>
    <xf numFmtId="3" fontId="7" fillId="2" borderId="0" xfId="0" applyNumberFormat="1" applyFont="1" applyFill="1"/>
    <xf numFmtId="0" fontId="0" fillId="6" borderId="0" xfId="0" applyFill="1"/>
    <xf numFmtId="4" fontId="6" fillId="6" borderId="6" xfId="0" applyNumberFormat="1" applyFont="1" applyFill="1" applyBorder="1" applyAlignment="1">
      <alignment horizontal="right" vertical="center"/>
    </xf>
    <xf numFmtId="0" fontId="0" fillId="6" borderId="0" xfId="0" applyFill="1" applyBorder="1"/>
    <xf numFmtId="0" fontId="9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2200275</xdr:colOff>
      <xdr:row>3</xdr:row>
      <xdr:rowOff>133350</xdr:rowOff>
    </xdr:to>
    <xdr:pic>
      <xdr:nvPicPr>
        <xdr:cNvPr id="14877" name="Picture 16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2809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19050</xdr:colOff>
      <xdr:row>10</xdr:row>
      <xdr:rowOff>0</xdr:rowOff>
    </xdr:from>
    <xdr:to>
      <xdr:col>11</xdr:col>
      <xdr:colOff>19050</xdr:colOff>
      <xdr:row>10</xdr:row>
      <xdr:rowOff>0</xdr:rowOff>
    </xdr:to>
    <xdr:sp macro="" textlink="">
      <xdr:nvSpPr>
        <xdr:cNvPr id="14878" name="Line 20"/>
        <xdr:cNvSpPr>
          <a:spLocks noChangeShapeType="1"/>
        </xdr:cNvSpPr>
      </xdr:nvSpPr>
      <xdr:spPr bwMode="auto">
        <a:xfrm>
          <a:off x="11372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10</xdr:row>
      <xdr:rowOff>0</xdr:rowOff>
    </xdr:from>
    <xdr:to>
      <xdr:col>11</xdr:col>
      <xdr:colOff>19050</xdr:colOff>
      <xdr:row>10</xdr:row>
      <xdr:rowOff>0</xdr:rowOff>
    </xdr:to>
    <xdr:sp macro="" textlink="">
      <xdr:nvSpPr>
        <xdr:cNvPr id="14879" name="Line 32"/>
        <xdr:cNvSpPr>
          <a:spLocks noChangeShapeType="1"/>
        </xdr:cNvSpPr>
      </xdr:nvSpPr>
      <xdr:spPr bwMode="auto">
        <a:xfrm>
          <a:off x="11372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10</xdr:row>
      <xdr:rowOff>0</xdr:rowOff>
    </xdr:from>
    <xdr:to>
      <xdr:col>12</xdr:col>
      <xdr:colOff>19050</xdr:colOff>
      <xdr:row>10</xdr:row>
      <xdr:rowOff>0</xdr:rowOff>
    </xdr:to>
    <xdr:sp macro="" textlink="">
      <xdr:nvSpPr>
        <xdr:cNvPr id="14880" name="Line 37"/>
        <xdr:cNvSpPr>
          <a:spLocks noChangeShapeType="1"/>
        </xdr:cNvSpPr>
      </xdr:nvSpPr>
      <xdr:spPr bwMode="auto">
        <a:xfrm>
          <a:off x="1232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10</xdr:row>
      <xdr:rowOff>0</xdr:rowOff>
    </xdr:from>
    <xdr:to>
      <xdr:col>12</xdr:col>
      <xdr:colOff>19050</xdr:colOff>
      <xdr:row>10</xdr:row>
      <xdr:rowOff>0</xdr:rowOff>
    </xdr:to>
    <xdr:sp macro="" textlink="">
      <xdr:nvSpPr>
        <xdr:cNvPr id="14881" name="Line 38"/>
        <xdr:cNvSpPr>
          <a:spLocks noChangeShapeType="1"/>
        </xdr:cNvSpPr>
      </xdr:nvSpPr>
      <xdr:spPr bwMode="auto">
        <a:xfrm>
          <a:off x="1232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10</xdr:row>
      <xdr:rowOff>0</xdr:rowOff>
    </xdr:from>
    <xdr:to>
      <xdr:col>12</xdr:col>
      <xdr:colOff>19050</xdr:colOff>
      <xdr:row>10</xdr:row>
      <xdr:rowOff>0</xdr:rowOff>
    </xdr:to>
    <xdr:sp macro="" textlink="">
      <xdr:nvSpPr>
        <xdr:cNvPr id="14882" name="Line 44"/>
        <xdr:cNvSpPr>
          <a:spLocks noChangeShapeType="1"/>
        </xdr:cNvSpPr>
      </xdr:nvSpPr>
      <xdr:spPr bwMode="auto">
        <a:xfrm>
          <a:off x="1232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10</xdr:row>
      <xdr:rowOff>0</xdr:rowOff>
    </xdr:from>
    <xdr:to>
      <xdr:col>12</xdr:col>
      <xdr:colOff>19050</xdr:colOff>
      <xdr:row>10</xdr:row>
      <xdr:rowOff>0</xdr:rowOff>
    </xdr:to>
    <xdr:sp macro="" textlink="">
      <xdr:nvSpPr>
        <xdr:cNvPr id="14883" name="Line 45"/>
        <xdr:cNvSpPr>
          <a:spLocks noChangeShapeType="1"/>
        </xdr:cNvSpPr>
      </xdr:nvSpPr>
      <xdr:spPr bwMode="auto">
        <a:xfrm>
          <a:off x="1232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10</xdr:row>
      <xdr:rowOff>0</xdr:rowOff>
    </xdr:from>
    <xdr:to>
      <xdr:col>12</xdr:col>
      <xdr:colOff>19050</xdr:colOff>
      <xdr:row>10</xdr:row>
      <xdr:rowOff>0</xdr:rowOff>
    </xdr:to>
    <xdr:sp macro="" textlink="">
      <xdr:nvSpPr>
        <xdr:cNvPr id="14884" name="Line 46"/>
        <xdr:cNvSpPr>
          <a:spLocks noChangeShapeType="1"/>
        </xdr:cNvSpPr>
      </xdr:nvSpPr>
      <xdr:spPr bwMode="auto">
        <a:xfrm>
          <a:off x="1232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10</xdr:row>
      <xdr:rowOff>0</xdr:rowOff>
    </xdr:from>
    <xdr:to>
      <xdr:col>12</xdr:col>
      <xdr:colOff>19050</xdr:colOff>
      <xdr:row>10</xdr:row>
      <xdr:rowOff>0</xdr:rowOff>
    </xdr:to>
    <xdr:sp macro="" textlink="">
      <xdr:nvSpPr>
        <xdr:cNvPr id="14885" name="Line 47"/>
        <xdr:cNvSpPr>
          <a:spLocks noChangeShapeType="1"/>
        </xdr:cNvSpPr>
      </xdr:nvSpPr>
      <xdr:spPr bwMode="auto">
        <a:xfrm>
          <a:off x="1232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10</xdr:row>
      <xdr:rowOff>0</xdr:rowOff>
    </xdr:from>
    <xdr:to>
      <xdr:col>12</xdr:col>
      <xdr:colOff>19050</xdr:colOff>
      <xdr:row>10</xdr:row>
      <xdr:rowOff>0</xdr:rowOff>
    </xdr:to>
    <xdr:sp macro="" textlink="">
      <xdr:nvSpPr>
        <xdr:cNvPr id="14886" name="Line 54"/>
        <xdr:cNvSpPr>
          <a:spLocks noChangeShapeType="1"/>
        </xdr:cNvSpPr>
      </xdr:nvSpPr>
      <xdr:spPr bwMode="auto">
        <a:xfrm>
          <a:off x="1232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10</xdr:row>
      <xdr:rowOff>0</xdr:rowOff>
    </xdr:from>
    <xdr:to>
      <xdr:col>12</xdr:col>
      <xdr:colOff>19050</xdr:colOff>
      <xdr:row>10</xdr:row>
      <xdr:rowOff>0</xdr:rowOff>
    </xdr:to>
    <xdr:sp macro="" textlink="">
      <xdr:nvSpPr>
        <xdr:cNvPr id="14887" name="Line 55"/>
        <xdr:cNvSpPr>
          <a:spLocks noChangeShapeType="1"/>
        </xdr:cNvSpPr>
      </xdr:nvSpPr>
      <xdr:spPr bwMode="auto">
        <a:xfrm>
          <a:off x="1232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10</xdr:row>
      <xdr:rowOff>0</xdr:rowOff>
    </xdr:from>
    <xdr:to>
      <xdr:col>12</xdr:col>
      <xdr:colOff>19050</xdr:colOff>
      <xdr:row>10</xdr:row>
      <xdr:rowOff>0</xdr:rowOff>
    </xdr:to>
    <xdr:sp macro="" textlink="">
      <xdr:nvSpPr>
        <xdr:cNvPr id="14888" name="Line 20"/>
        <xdr:cNvSpPr>
          <a:spLocks noChangeShapeType="1"/>
        </xdr:cNvSpPr>
      </xdr:nvSpPr>
      <xdr:spPr bwMode="auto">
        <a:xfrm>
          <a:off x="1232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10</xdr:row>
      <xdr:rowOff>0</xdr:rowOff>
    </xdr:from>
    <xdr:to>
      <xdr:col>12</xdr:col>
      <xdr:colOff>19050</xdr:colOff>
      <xdr:row>10</xdr:row>
      <xdr:rowOff>0</xdr:rowOff>
    </xdr:to>
    <xdr:sp macro="" textlink="">
      <xdr:nvSpPr>
        <xdr:cNvPr id="14889" name="Line 32"/>
        <xdr:cNvSpPr>
          <a:spLocks noChangeShapeType="1"/>
        </xdr:cNvSpPr>
      </xdr:nvSpPr>
      <xdr:spPr bwMode="auto">
        <a:xfrm>
          <a:off x="1232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10</xdr:row>
      <xdr:rowOff>0</xdr:rowOff>
    </xdr:from>
    <xdr:to>
      <xdr:col>13</xdr:col>
      <xdr:colOff>9525</xdr:colOff>
      <xdr:row>10</xdr:row>
      <xdr:rowOff>0</xdr:rowOff>
    </xdr:to>
    <xdr:sp macro="" textlink="">
      <xdr:nvSpPr>
        <xdr:cNvPr id="14890" name="Line 22"/>
        <xdr:cNvSpPr>
          <a:spLocks noChangeShapeType="1"/>
        </xdr:cNvSpPr>
      </xdr:nvSpPr>
      <xdr:spPr bwMode="auto">
        <a:xfrm>
          <a:off x="13268325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10</xdr:row>
      <xdr:rowOff>0</xdr:rowOff>
    </xdr:from>
    <xdr:to>
      <xdr:col>13</xdr:col>
      <xdr:colOff>9525</xdr:colOff>
      <xdr:row>10</xdr:row>
      <xdr:rowOff>0</xdr:rowOff>
    </xdr:to>
    <xdr:sp macro="" textlink="">
      <xdr:nvSpPr>
        <xdr:cNvPr id="14891" name="Line 34"/>
        <xdr:cNvSpPr>
          <a:spLocks noChangeShapeType="1"/>
        </xdr:cNvSpPr>
      </xdr:nvSpPr>
      <xdr:spPr bwMode="auto">
        <a:xfrm>
          <a:off x="13268325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892" name="Line 48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893" name="Line 49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894" name="Line 50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895" name="Line 51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896" name="Line 52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897" name="Line 53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898" name="Line 56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899" name="Line 57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00" name="Line 58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01" name="Line 59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02" name="Line 60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03" name="Line 61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04" name="Line 62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05" name="Line 63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06" name="Line 37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07" name="Line 38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08" name="Line 44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09" name="Line 45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10" name="Line 46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11" name="Line 47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12" name="Line 54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13" name="Line 55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14" name="Line 20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15" name="Line 32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10</xdr:row>
      <xdr:rowOff>0</xdr:rowOff>
    </xdr:from>
    <xdr:to>
      <xdr:col>11</xdr:col>
      <xdr:colOff>19050</xdr:colOff>
      <xdr:row>10</xdr:row>
      <xdr:rowOff>0</xdr:rowOff>
    </xdr:to>
    <xdr:sp macro="" textlink="">
      <xdr:nvSpPr>
        <xdr:cNvPr id="14916" name="Line 20"/>
        <xdr:cNvSpPr>
          <a:spLocks noChangeShapeType="1"/>
        </xdr:cNvSpPr>
      </xdr:nvSpPr>
      <xdr:spPr bwMode="auto">
        <a:xfrm>
          <a:off x="11372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10</xdr:row>
      <xdr:rowOff>0</xdr:rowOff>
    </xdr:from>
    <xdr:to>
      <xdr:col>11</xdr:col>
      <xdr:colOff>19050</xdr:colOff>
      <xdr:row>10</xdr:row>
      <xdr:rowOff>0</xdr:rowOff>
    </xdr:to>
    <xdr:sp macro="" textlink="">
      <xdr:nvSpPr>
        <xdr:cNvPr id="14917" name="Line 32"/>
        <xdr:cNvSpPr>
          <a:spLocks noChangeShapeType="1"/>
        </xdr:cNvSpPr>
      </xdr:nvSpPr>
      <xdr:spPr bwMode="auto">
        <a:xfrm>
          <a:off x="11372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10</xdr:row>
      <xdr:rowOff>0</xdr:rowOff>
    </xdr:from>
    <xdr:to>
      <xdr:col>12</xdr:col>
      <xdr:colOff>19050</xdr:colOff>
      <xdr:row>10</xdr:row>
      <xdr:rowOff>0</xdr:rowOff>
    </xdr:to>
    <xdr:sp macro="" textlink="">
      <xdr:nvSpPr>
        <xdr:cNvPr id="14918" name="Line 37"/>
        <xdr:cNvSpPr>
          <a:spLocks noChangeShapeType="1"/>
        </xdr:cNvSpPr>
      </xdr:nvSpPr>
      <xdr:spPr bwMode="auto">
        <a:xfrm>
          <a:off x="1232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10</xdr:row>
      <xdr:rowOff>0</xdr:rowOff>
    </xdr:from>
    <xdr:to>
      <xdr:col>12</xdr:col>
      <xdr:colOff>19050</xdr:colOff>
      <xdr:row>10</xdr:row>
      <xdr:rowOff>0</xdr:rowOff>
    </xdr:to>
    <xdr:sp macro="" textlink="">
      <xdr:nvSpPr>
        <xdr:cNvPr id="14919" name="Line 38"/>
        <xdr:cNvSpPr>
          <a:spLocks noChangeShapeType="1"/>
        </xdr:cNvSpPr>
      </xdr:nvSpPr>
      <xdr:spPr bwMode="auto">
        <a:xfrm>
          <a:off x="1232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10</xdr:row>
      <xdr:rowOff>0</xdr:rowOff>
    </xdr:from>
    <xdr:to>
      <xdr:col>12</xdr:col>
      <xdr:colOff>19050</xdr:colOff>
      <xdr:row>10</xdr:row>
      <xdr:rowOff>0</xdr:rowOff>
    </xdr:to>
    <xdr:sp macro="" textlink="">
      <xdr:nvSpPr>
        <xdr:cNvPr id="14920" name="Line 44"/>
        <xdr:cNvSpPr>
          <a:spLocks noChangeShapeType="1"/>
        </xdr:cNvSpPr>
      </xdr:nvSpPr>
      <xdr:spPr bwMode="auto">
        <a:xfrm>
          <a:off x="1232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10</xdr:row>
      <xdr:rowOff>0</xdr:rowOff>
    </xdr:from>
    <xdr:to>
      <xdr:col>12</xdr:col>
      <xdr:colOff>19050</xdr:colOff>
      <xdr:row>10</xdr:row>
      <xdr:rowOff>0</xdr:rowOff>
    </xdr:to>
    <xdr:sp macro="" textlink="">
      <xdr:nvSpPr>
        <xdr:cNvPr id="14921" name="Line 45"/>
        <xdr:cNvSpPr>
          <a:spLocks noChangeShapeType="1"/>
        </xdr:cNvSpPr>
      </xdr:nvSpPr>
      <xdr:spPr bwMode="auto">
        <a:xfrm>
          <a:off x="1232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10</xdr:row>
      <xdr:rowOff>0</xdr:rowOff>
    </xdr:from>
    <xdr:to>
      <xdr:col>12</xdr:col>
      <xdr:colOff>19050</xdr:colOff>
      <xdr:row>10</xdr:row>
      <xdr:rowOff>0</xdr:rowOff>
    </xdr:to>
    <xdr:sp macro="" textlink="">
      <xdr:nvSpPr>
        <xdr:cNvPr id="14922" name="Line 46"/>
        <xdr:cNvSpPr>
          <a:spLocks noChangeShapeType="1"/>
        </xdr:cNvSpPr>
      </xdr:nvSpPr>
      <xdr:spPr bwMode="auto">
        <a:xfrm>
          <a:off x="1232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10</xdr:row>
      <xdr:rowOff>0</xdr:rowOff>
    </xdr:from>
    <xdr:to>
      <xdr:col>12</xdr:col>
      <xdr:colOff>19050</xdr:colOff>
      <xdr:row>10</xdr:row>
      <xdr:rowOff>0</xdr:rowOff>
    </xdr:to>
    <xdr:sp macro="" textlink="">
      <xdr:nvSpPr>
        <xdr:cNvPr id="14923" name="Line 47"/>
        <xdr:cNvSpPr>
          <a:spLocks noChangeShapeType="1"/>
        </xdr:cNvSpPr>
      </xdr:nvSpPr>
      <xdr:spPr bwMode="auto">
        <a:xfrm>
          <a:off x="1232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10</xdr:row>
      <xdr:rowOff>0</xdr:rowOff>
    </xdr:from>
    <xdr:to>
      <xdr:col>12</xdr:col>
      <xdr:colOff>19050</xdr:colOff>
      <xdr:row>10</xdr:row>
      <xdr:rowOff>0</xdr:rowOff>
    </xdr:to>
    <xdr:sp macro="" textlink="">
      <xdr:nvSpPr>
        <xdr:cNvPr id="14924" name="Line 54"/>
        <xdr:cNvSpPr>
          <a:spLocks noChangeShapeType="1"/>
        </xdr:cNvSpPr>
      </xdr:nvSpPr>
      <xdr:spPr bwMode="auto">
        <a:xfrm>
          <a:off x="1232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10</xdr:row>
      <xdr:rowOff>0</xdr:rowOff>
    </xdr:from>
    <xdr:to>
      <xdr:col>12</xdr:col>
      <xdr:colOff>19050</xdr:colOff>
      <xdr:row>10</xdr:row>
      <xdr:rowOff>0</xdr:rowOff>
    </xdr:to>
    <xdr:sp macro="" textlink="">
      <xdr:nvSpPr>
        <xdr:cNvPr id="14925" name="Line 55"/>
        <xdr:cNvSpPr>
          <a:spLocks noChangeShapeType="1"/>
        </xdr:cNvSpPr>
      </xdr:nvSpPr>
      <xdr:spPr bwMode="auto">
        <a:xfrm>
          <a:off x="1232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10</xdr:row>
      <xdr:rowOff>0</xdr:rowOff>
    </xdr:from>
    <xdr:to>
      <xdr:col>12</xdr:col>
      <xdr:colOff>19050</xdr:colOff>
      <xdr:row>10</xdr:row>
      <xdr:rowOff>0</xdr:rowOff>
    </xdr:to>
    <xdr:sp macro="" textlink="">
      <xdr:nvSpPr>
        <xdr:cNvPr id="14926" name="Line 20"/>
        <xdr:cNvSpPr>
          <a:spLocks noChangeShapeType="1"/>
        </xdr:cNvSpPr>
      </xdr:nvSpPr>
      <xdr:spPr bwMode="auto">
        <a:xfrm>
          <a:off x="1232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10</xdr:row>
      <xdr:rowOff>0</xdr:rowOff>
    </xdr:from>
    <xdr:to>
      <xdr:col>12</xdr:col>
      <xdr:colOff>19050</xdr:colOff>
      <xdr:row>10</xdr:row>
      <xdr:rowOff>0</xdr:rowOff>
    </xdr:to>
    <xdr:sp macro="" textlink="">
      <xdr:nvSpPr>
        <xdr:cNvPr id="14927" name="Line 32"/>
        <xdr:cNvSpPr>
          <a:spLocks noChangeShapeType="1"/>
        </xdr:cNvSpPr>
      </xdr:nvSpPr>
      <xdr:spPr bwMode="auto">
        <a:xfrm>
          <a:off x="1232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10</xdr:row>
      <xdr:rowOff>0</xdr:rowOff>
    </xdr:from>
    <xdr:to>
      <xdr:col>13</xdr:col>
      <xdr:colOff>9525</xdr:colOff>
      <xdr:row>10</xdr:row>
      <xdr:rowOff>0</xdr:rowOff>
    </xdr:to>
    <xdr:sp macro="" textlink="">
      <xdr:nvSpPr>
        <xdr:cNvPr id="14928" name="Line 22"/>
        <xdr:cNvSpPr>
          <a:spLocks noChangeShapeType="1"/>
        </xdr:cNvSpPr>
      </xdr:nvSpPr>
      <xdr:spPr bwMode="auto">
        <a:xfrm>
          <a:off x="13268325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10</xdr:row>
      <xdr:rowOff>0</xdr:rowOff>
    </xdr:from>
    <xdr:to>
      <xdr:col>13</xdr:col>
      <xdr:colOff>9525</xdr:colOff>
      <xdr:row>10</xdr:row>
      <xdr:rowOff>0</xdr:rowOff>
    </xdr:to>
    <xdr:sp macro="" textlink="">
      <xdr:nvSpPr>
        <xdr:cNvPr id="14929" name="Line 34"/>
        <xdr:cNvSpPr>
          <a:spLocks noChangeShapeType="1"/>
        </xdr:cNvSpPr>
      </xdr:nvSpPr>
      <xdr:spPr bwMode="auto">
        <a:xfrm>
          <a:off x="13268325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30" name="Line 48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31" name="Line 49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32" name="Line 50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33" name="Line 51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34" name="Line 52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35" name="Line 53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36" name="Line 56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37" name="Line 57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38" name="Line 58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39" name="Line 59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40" name="Line 60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41" name="Line 61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42" name="Line 62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43" name="Line 63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44" name="Line 37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45" name="Line 38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46" name="Line 44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47" name="Line 45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48" name="Line 46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49" name="Line 47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50" name="Line 54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51" name="Line 55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52" name="Line 20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10</xdr:row>
      <xdr:rowOff>0</xdr:rowOff>
    </xdr:from>
    <xdr:to>
      <xdr:col>13</xdr:col>
      <xdr:colOff>19050</xdr:colOff>
      <xdr:row>10</xdr:row>
      <xdr:rowOff>0</xdr:rowOff>
    </xdr:to>
    <xdr:sp macro="" textlink="">
      <xdr:nvSpPr>
        <xdr:cNvPr id="14953" name="Line 32"/>
        <xdr:cNvSpPr>
          <a:spLocks noChangeShapeType="1"/>
        </xdr:cNvSpPr>
      </xdr:nvSpPr>
      <xdr:spPr bwMode="auto">
        <a:xfrm>
          <a:off x="1327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10</xdr:row>
      <xdr:rowOff>0</xdr:rowOff>
    </xdr:from>
    <xdr:to>
      <xdr:col>14</xdr:col>
      <xdr:colOff>9525</xdr:colOff>
      <xdr:row>10</xdr:row>
      <xdr:rowOff>0</xdr:rowOff>
    </xdr:to>
    <xdr:sp macro="" textlink="">
      <xdr:nvSpPr>
        <xdr:cNvPr id="14954" name="Line 23"/>
        <xdr:cNvSpPr>
          <a:spLocks noChangeShapeType="1"/>
        </xdr:cNvSpPr>
      </xdr:nvSpPr>
      <xdr:spPr bwMode="auto">
        <a:xfrm>
          <a:off x="14220825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10</xdr:row>
      <xdr:rowOff>0</xdr:rowOff>
    </xdr:from>
    <xdr:to>
      <xdr:col>14</xdr:col>
      <xdr:colOff>9525</xdr:colOff>
      <xdr:row>10</xdr:row>
      <xdr:rowOff>0</xdr:rowOff>
    </xdr:to>
    <xdr:sp macro="" textlink="">
      <xdr:nvSpPr>
        <xdr:cNvPr id="14955" name="Line 35"/>
        <xdr:cNvSpPr>
          <a:spLocks noChangeShapeType="1"/>
        </xdr:cNvSpPr>
      </xdr:nvSpPr>
      <xdr:spPr bwMode="auto">
        <a:xfrm>
          <a:off x="14220825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10</xdr:row>
      <xdr:rowOff>0</xdr:rowOff>
    </xdr:from>
    <xdr:to>
      <xdr:col>14</xdr:col>
      <xdr:colOff>9525</xdr:colOff>
      <xdr:row>10</xdr:row>
      <xdr:rowOff>0</xdr:rowOff>
    </xdr:to>
    <xdr:sp macro="" textlink="">
      <xdr:nvSpPr>
        <xdr:cNvPr id="14956" name="Line 64"/>
        <xdr:cNvSpPr>
          <a:spLocks noChangeShapeType="1"/>
        </xdr:cNvSpPr>
      </xdr:nvSpPr>
      <xdr:spPr bwMode="auto">
        <a:xfrm>
          <a:off x="14220825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10</xdr:row>
      <xdr:rowOff>0</xdr:rowOff>
    </xdr:from>
    <xdr:to>
      <xdr:col>14</xdr:col>
      <xdr:colOff>9525</xdr:colOff>
      <xdr:row>10</xdr:row>
      <xdr:rowOff>0</xdr:rowOff>
    </xdr:to>
    <xdr:sp macro="" textlink="">
      <xdr:nvSpPr>
        <xdr:cNvPr id="14957" name="Line 65"/>
        <xdr:cNvSpPr>
          <a:spLocks noChangeShapeType="1"/>
        </xdr:cNvSpPr>
      </xdr:nvSpPr>
      <xdr:spPr bwMode="auto">
        <a:xfrm>
          <a:off x="14220825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58" name="Line 66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59" name="Line 67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60" name="Line 68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61" name="Line 69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62" name="Line 70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63" name="Line 71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64" name="Line 72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65" name="Line 73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66" name="Line 74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67" name="Line 75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68" name="Line 76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69" name="Line 77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70" name="Line 78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71" name="Line 79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10</xdr:row>
      <xdr:rowOff>0</xdr:rowOff>
    </xdr:from>
    <xdr:to>
      <xdr:col>14</xdr:col>
      <xdr:colOff>9525</xdr:colOff>
      <xdr:row>10</xdr:row>
      <xdr:rowOff>0</xdr:rowOff>
    </xdr:to>
    <xdr:sp macro="" textlink="">
      <xdr:nvSpPr>
        <xdr:cNvPr id="14972" name="Line 22"/>
        <xdr:cNvSpPr>
          <a:spLocks noChangeShapeType="1"/>
        </xdr:cNvSpPr>
      </xdr:nvSpPr>
      <xdr:spPr bwMode="auto">
        <a:xfrm>
          <a:off x="14220825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10</xdr:row>
      <xdr:rowOff>0</xdr:rowOff>
    </xdr:from>
    <xdr:to>
      <xdr:col>14</xdr:col>
      <xdr:colOff>9525</xdr:colOff>
      <xdr:row>10</xdr:row>
      <xdr:rowOff>0</xdr:rowOff>
    </xdr:to>
    <xdr:sp macro="" textlink="">
      <xdr:nvSpPr>
        <xdr:cNvPr id="14973" name="Line 34"/>
        <xdr:cNvSpPr>
          <a:spLocks noChangeShapeType="1"/>
        </xdr:cNvSpPr>
      </xdr:nvSpPr>
      <xdr:spPr bwMode="auto">
        <a:xfrm>
          <a:off x="14220825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74" name="Line 48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75" name="Line 49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76" name="Line 50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77" name="Line 51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78" name="Line 52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79" name="Line 53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80" name="Line 56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81" name="Line 57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82" name="Line 58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83" name="Line 59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84" name="Line 60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85" name="Line 61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86" name="Line 62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87" name="Line 63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88" name="Line 37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89" name="Line 38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90" name="Line 44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91" name="Line 45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92" name="Line 46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93" name="Line 47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94" name="Line 54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95" name="Line 55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96" name="Line 20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</xdr:row>
      <xdr:rowOff>0</xdr:rowOff>
    </xdr:from>
    <xdr:to>
      <xdr:col>14</xdr:col>
      <xdr:colOff>19050</xdr:colOff>
      <xdr:row>10</xdr:row>
      <xdr:rowOff>0</xdr:rowOff>
    </xdr:to>
    <xdr:sp macro="" textlink="">
      <xdr:nvSpPr>
        <xdr:cNvPr id="14997" name="Line 32"/>
        <xdr:cNvSpPr>
          <a:spLocks noChangeShapeType="1"/>
        </xdr:cNvSpPr>
      </xdr:nvSpPr>
      <xdr:spPr bwMode="auto">
        <a:xfrm>
          <a:off x="1423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</xdr:colOff>
      <xdr:row>10</xdr:row>
      <xdr:rowOff>0</xdr:rowOff>
    </xdr:from>
    <xdr:to>
      <xdr:col>24</xdr:col>
      <xdr:colOff>19050</xdr:colOff>
      <xdr:row>10</xdr:row>
      <xdr:rowOff>0</xdr:rowOff>
    </xdr:to>
    <xdr:sp macro="" textlink="">
      <xdr:nvSpPr>
        <xdr:cNvPr id="14998" name="Line 37"/>
        <xdr:cNvSpPr>
          <a:spLocks noChangeShapeType="1"/>
        </xdr:cNvSpPr>
      </xdr:nvSpPr>
      <xdr:spPr bwMode="auto">
        <a:xfrm>
          <a:off x="2375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</xdr:colOff>
      <xdr:row>10</xdr:row>
      <xdr:rowOff>0</xdr:rowOff>
    </xdr:from>
    <xdr:to>
      <xdr:col>24</xdr:col>
      <xdr:colOff>19050</xdr:colOff>
      <xdr:row>10</xdr:row>
      <xdr:rowOff>0</xdr:rowOff>
    </xdr:to>
    <xdr:sp macro="" textlink="">
      <xdr:nvSpPr>
        <xdr:cNvPr id="14999" name="Line 38"/>
        <xdr:cNvSpPr>
          <a:spLocks noChangeShapeType="1"/>
        </xdr:cNvSpPr>
      </xdr:nvSpPr>
      <xdr:spPr bwMode="auto">
        <a:xfrm>
          <a:off x="2375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</xdr:colOff>
      <xdr:row>10</xdr:row>
      <xdr:rowOff>0</xdr:rowOff>
    </xdr:from>
    <xdr:to>
      <xdr:col>24</xdr:col>
      <xdr:colOff>19050</xdr:colOff>
      <xdr:row>10</xdr:row>
      <xdr:rowOff>0</xdr:rowOff>
    </xdr:to>
    <xdr:sp macro="" textlink="">
      <xdr:nvSpPr>
        <xdr:cNvPr id="15000" name="Line 44"/>
        <xdr:cNvSpPr>
          <a:spLocks noChangeShapeType="1"/>
        </xdr:cNvSpPr>
      </xdr:nvSpPr>
      <xdr:spPr bwMode="auto">
        <a:xfrm>
          <a:off x="2375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</xdr:colOff>
      <xdr:row>10</xdr:row>
      <xdr:rowOff>0</xdr:rowOff>
    </xdr:from>
    <xdr:to>
      <xdr:col>24</xdr:col>
      <xdr:colOff>19050</xdr:colOff>
      <xdr:row>10</xdr:row>
      <xdr:rowOff>0</xdr:rowOff>
    </xdr:to>
    <xdr:sp macro="" textlink="">
      <xdr:nvSpPr>
        <xdr:cNvPr id="15001" name="Line 45"/>
        <xdr:cNvSpPr>
          <a:spLocks noChangeShapeType="1"/>
        </xdr:cNvSpPr>
      </xdr:nvSpPr>
      <xdr:spPr bwMode="auto">
        <a:xfrm>
          <a:off x="2375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</xdr:colOff>
      <xdr:row>10</xdr:row>
      <xdr:rowOff>0</xdr:rowOff>
    </xdr:from>
    <xdr:to>
      <xdr:col>24</xdr:col>
      <xdr:colOff>19050</xdr:colOff>
      <xdr:row>10</xdr:row>
      <xdr:rowOff>0</xdr:rowOff>
    </xdr:to>
    <xdr:sp macro="" textlink="">
      <xdr:nvSpPr>
        <xdr:cNvPr id="15002" name="Line 46"/>
        <xdr:cNvSpPr>
          <a:spLocks noChangeShapeType="1"/>
        </xdr:cNvSpPr>
      </xdr:nvSpPr>
      <xdr:spPr bwMode="auto">
        <a:xfrm>
          <a:off x="2375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</xdr:colOff>
      <xdr:row>10</xdr:row>
      <xdr:rowOff>0</xdr:rowOff>
    </xdr:from>
    <xdr:to>
      <xdr:col>24</xdr:col>
      <xdr:colOff>19050</xdr:colOff>
      <xdr:row>10</xdr:row>
      <xdr:rowOff>0</xdr:rowOff>
    </xdr:to>
    <xdr:sp macro="" textlink="">
      <xdr:nvSpPr>
        <xdr:cNvPr id="15003" name="Line 47"/>
        <xdr:cNvSpPr>
          <a:spLocks noChangeShapeType="1"/>
        </xdr:cNvSpPr>
      </xdr:nvSpPr>
      <xdr:spPr bwMode="auto">
        <a:xfrm>
          <a:off x="2375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</xdr:colOff>
      <xdr:row>10</xdr:row>
      <xdr:rowOff>0</xdr:rowOff>
    </xdr:from>
    <xdr:to>
      <xdr:col>24</xdr:col>
      <xdr:colOff>19050</xdr:colOff>
      <xdr:row>10</xdr:row>
      <xdr:rowOff>0</xdr:rowOff>
    </xdr:to>
    <xdr:sp macro="" textlink="">
      <xdr:nvSpPr>
        <xdr:cNvPr id="15004" name="Line 54"/>
        <xdr:cNvSpPr>
          <a:spLocks noChangeShapeType="1"/>
        </xdr:cNvSpPr>
      </xdr:nvSpPr>
      <xdr:spPr bwMode="auto">
        <a:xfrm>
          <a:off x="2375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</xdr:colOff>
      <xdr:row>10</xdr:row>
      <xdr:rowOff>0</xdr:rowOff>
    </xdr:from>
    <xdr:to>
      <xdr:col>24</xdr:col>
      <xdr:colOff>19050</xdr:colOff>
      <xdr:row>10</xdr:row>
      <xdr:rowOff>0</xdr:rowOff>
    </xdr:to>
    <xdr:sp macro="" textlink="">
      <xdr:nvSpPr>
        <xdr:cNvPr id="15005" name="Line 55"/>
        <xdr:cNvSpPr>
          <a:spLocks noChangeShapeType="1"/>
        </xdr:cNvSpPr>
      </xdr:nvSpPr>
      <xdr:spPr bwMode="auto">
        <a:xfrm>
          <a:off x="2375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</xdr:colOff>
      <xdr:row>10</xdr:row>
      <xdr:rowOff>0</xdr:rowOff>
    </xdr:from>
    <xdr:to>
      <xdr:col>24</xdr:col>
      <xdr:colOff>19050</xdr:colOff>
      <xdr:row>10</xdr:row>
      <xdr:rowOff>0</xdr:rowOff>
    </xdr:to>
    <xdr:sp macro="" textlink="">
      <xdr:nvSpPr>
        <xdr:cNvPr id="15006" name="Line 20"/>
        <xdr:cNvSpPr>
          <a:spLocks noChangeShapeType="1"/>
        </xdr:cNvSpPr>
      </xdr:nvSpPr>
      <xdr:spPr bwMode="auto">
        <a:xfrm>
          <a:off x="2375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</xdr:colOff>
      <xdr:row>10</xdr:row>
      <xdr:rowOff>0</xdr:rowOff>
    </xdr:from>
    <xdr:to>
      <xdr:col>24</xdr:col>
      <xdr:colOff>19050</xdr:colOff>
      <xdr:row>10</xdr:row>
      <xdr:rowOff>0</xdr:rowOff>
    </xdr:to>
    <xdr:sp macro="" textlink="">
      <xdr:nvSpPr>
        <xdr:cNvPr id="15007" name="Line 32"/>
        <xdr:cNvSpPr>
          <a:spLocks noChangeShapeType="1"/>
        </xdr:cNvSpPr>
      </xdr:nvSpPr>
      <xdr:spPr bwMode="auto">
        <a:xfrm>
          <a:off x="2375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</xdr:colOff>
      <xdr:row>10</xdr:row>
      <xdr:rowOff>0</xdr:rowOff>
    </xdr:from>
    <xdr:to>
      <xdr:col>24</xdr:col>
      <xdr:colOff>19050</xdr:colOff>
      <xdr:row>10</xdr:row>
      <xdr:rowOff>0</xdr:rowOff>
    </xdr:to>
    <xdr:sp macro="" textlink="">
      <xdr:nvSpPr>
        <xdr:cNvPr id="15008" name="Line 20"/>
        <xdr:cNvSpPr>
          <a:spLocks noChangeShapeType="1"/>
        </xdr:cNvSpPr>
      </xdr:nvSpPr>
      <xdr:spPr bwMode="auto">
        <a:xfrm>
          <a:off x="2375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</xdr:colOff>
      <xdr:row>10</xdr:row>
      <xdr:rowOff>0</xdr:rowOff>
    </xdr:from>
    <xdr:to>
      <xdr:col>24</xdr:col>
      <xdr:colOff>19050</xdr:colOff>
      <xdr:row>10</xdr:row>
      <xdr:rowOff>0</xdr:rowOff>
    </xdr:to>
    <xdr:sp macro="" textlink="">
      <xdr:nvSpPr>
        <xdr:cNvPr id="15009" name="Line 32"/>
        <xdr:cNvSpPr>
          <a:spLocks noChangeShapeType="1"/>
        </xdr:cNvSpPr>
      </xdr:nvSpPr>
      <xdr:spPr bwMode="auto">
        <a:xfrm>
          <a:off x="2375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9525</xdr:colOff>
      <xdr:row>10</xdr:row>
      <xdr:rowOff>0</xdr:rowOff>
    </xdr:from>
    <xdr:to>
      <xdr:col>25</xdr:col>
      <xdr:colOff>9525</xdr:colOff>
      <xdr:row>10</xdr:row>
      <xdr:rowOff>0</xdr:rowOff>
    </xdr:to>
    <xdr:sp macro="" textlink="">
      <xdr:nvSpPr>
        <xdr:cNvPr id="15010" name="Line 22"/>
        <xdr:cNvSpPr>
          <a:spLocks noChangeShapeType="1"/>
        </xdr:cNvSpPr>
      </xdr:nvSpPr>
      <xdr:spPr bwMode="auto">
        <a:xfrm>
          <a:off x="24698325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9525</xdr:colOff>
      <xdr:row>10</xdr:row>
      <xdr:rowOff>0</xdr:rowOff>
    </xdr:from>
    <xdr:to>
      <xdr:col>25</xdr:col>
      <xdr:colOff>9525</xdr:colOff>
      <xdr:row>10</xdr:row>
      <xdr:rowOff>0</xdr:rowOff>
    </xdr:to>
    <xdr:sp macro="" textlink="">
      <xdr:nvSpPr>
        <xdr:cNvPr id="15011" name="Line 34"/>
        <xdr:cNvSpPr>
          <a:spLocks noChangeShapeType="1"/>
        </xdr:cNvSpPr>
      </xdr:nvSpPr>
      <xdr:spPr bwMode="auto">
        <a:xfrm>
          <a:off x="24698325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12" name="Line 48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13" name="Line 49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14" name="Line 50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15" name="Line 51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16" name="Line 52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17" name="Line 53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18" name="Line 56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19" name="Line 57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20" name="Line 58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21" name="Line 59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22" name="Line 60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23" name="Line 61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24" name="Line 62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25" name="Line 63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26" name="Line 37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27" name="Line 38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28" name="Line 44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29" name="Line 45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30" name="Line 46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31" name="Line 47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32" name="Line 54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33" name="Line 55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34" name="Line 20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35" name="Line 32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36" name="Line 37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37" name="Line 38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38" name="Line 44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39" name="Line 45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40" name="Line 46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41" name="Line 47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42" name="Line 54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43" name="Line 55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44" name="Line 20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45" name="Line 32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46" name="Line 20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047" name="Line 32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10</xdr:row>
      <xdr:rowOff>0</xdr:rowOff>
    </xdr:from>
    <xdr:to>
      <xdr:col>26</xdr:col>
      <xdr:colOff>9525</xdr:colOff>
      <xdr:row>10</xdr:row>
      <xdr:rowOff>0</xdr:rowOff>
    </xdr:to>
    <xdr:sp macro="" textlink="">
      <xdr:nvSpPr>
        <xdr:cNvPr id="15048" name="Line 23"/>
        <xdr:cNvSpPr>
          <a:spLocks noChangeShapeType="1"/>
        </xdr:cNvSpPr>
      </xdr:nvSpPr>
      <xdr:spPr bwMode="auto">
        <a:xfrm>
          <a:off x="25650825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10</xdr:row>
      <xdr:rowOff>0</xdr:rowOff>
    </xdr:from>
    <xdr:to>
      <xdr:col>26</xdr:col>
      <xdr:colOff>9525</xdr:colOff>
      <xdr:row>10</xdr:row>
      <xdr:rowOff>0</xdr:rowOff>
    </xdr:to>
    <xdr:sp macro="" textlink="">
      <xdr:nvSpPr>
        <xdr:cNvPr id="15049" name="Line 35"/>
        <xdr:cNvSpPr>
          <a:spLocks noChangeShapeType="1"/>
        </xdr:cNvSpPr>
      </xdr:nvSpPr>
      <xdr:spPr bwMode="auto">
        <a:xfrm>
          <a:off x="25650825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10</xdr:row>
      <xdr:rowOff>0</xdr:rowOff>
    </xdr:from>
    <xdr:to>
      <xdr:col>26</xdr:col>
      <xdr:colOff>9525</xdr:colOff>
      <xdr:row>10</xdr:row>
      <xdr:rowOff>0</xdr:rowOff>
    </xdr:to>
    <xdr:sp macro="" textlink="">
      <xdr:nvSpPr>
        <xdr:cNvPr id="15050" name="Line 64"/>
        <xdr:cNvSpPr>
          <a:spLocks noChangeShapeType="1"/>
        </xdr:cNvSpPr>
      </xdr:nvSpPr>
      <xdr:spPr bwMode="auto">
        <a:xfrm>
          <a:off x="25650825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10</xdr:row>
      <xdr:rowOff>0</xdr:rowOff>
    </xdr:from>
    <xdr:to>
      <xdr:col>26</xdr:col>
      <xdr:colOff>9525</xdr:colOff>
      <xdr:row>10</xdr:row>
      <xdr:rowOff>0</xdr:rowOff>
    </xdr:to>
    <xdr:sp macro="" textlink="">
      <xdr:nvSpPr>
        <xdr:cNvPr id="15051" name="Line 65"/>
        <xdr:cNvSpPr>
          <a:spLocks noChangeShapeType="1"/>
        </xdr:cNvSpPr>
      </xdr:nvSpPr>
      <xdr:spPr bwMode="auto">
        <a:xfrm>
          <a:off x="25650825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52" name="Line 66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53" name="Line 67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54" name="Line 68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55" name="Line 69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56" name="Line 70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57" name="Line 71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58" name="Line 72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59" name="Line 73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60" name="Line 74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61" name="Line 75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62" name="Line 76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63" name="Line 77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64" name="Line 78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65" name="Line 79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10</xdr:row>
      <xdr:rowOff>0</xdr:rowOff>
    </xdr:from>
    <xdr:to>
      <xdr:col>26</xdr:col>
      <xdr:colOff>9525</xdr:colOff>
      <xdr:row>10</xdr:row>
      <xdr:rowOff>0</xdr:rowOff>
    </xdr:to>
    <xdr:sp macro="" textlink="">
      <xdr:nvSpPr>
        <xdr:cNvPr id="15066" name="Line 22"/>
        <xdr:cNvSpPr>
          <a:spLocks noChangeShapeType="1"/>
        </xdr:cNvSpPr>
      </xdr:nvSpPr>
      <xdr:spPr bwMode="auto">
        <a:xfrm>
          <a:off x="25650825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10</xdr:row>
      <xdr:rowOff>0</xdr:rowOff>
    </xdr:from>
    <xdr:to>
      <xdr:col>26</xdr:col>
      <xdr:colOff>9525</xdr:colOff>
      <xdr:row>10</xdr:row>
      <xdr:rowOff>0</xdr:rowOff>
    </xdr:to>
    <xdr:sp macro="" textlink="">
      <xdr:nvSpPr>
        <xdr:cNvPr id="15067" name="Line 34"/>
        <xdr:cNvSpPr>
          <a:spLocks noChangeShapeType="1"/>
        </xdr:cNvSpPr>
      </xdr:nvSpPr>
      <xdr:spPr bwMode="auto">
        <a:xfrm>
          <a:off x="25650825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68" name="Line 48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69" name="Line 49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70" name="Line 50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71" name="Line 51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72" name="Line 52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73" name="Line 53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74" name="Line 56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75" name="Line 57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76" name="Line 58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77" name="Line 59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78" name="Line 60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79" name="Line 61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80" name="Line 62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81" name="Line 63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82" name="Line 37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83" name="Line 38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84" name="Line 44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85" name="Line 45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86" name="Line 46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87" name="Line 47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88" name="Line 54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89" name="Line 55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90" name="Line 20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91" name="Line 32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10</xdr:row>
      <xdr:rowOff>0</xdr:rowOff>
    </xdr:from>
    <xdr:to>
      <xdr:col>26</xdr:col>
      <xdr:colOff>9525</xdr:colOff>
      <xdr:row>10</xdr:row>
      <xdr:rowOff>0</xdr:rowOff>
    </xdr:to>
    <xdr:sp macro="" textlink="">
      <xdr:nvSpPr>
        <xdr:cNvPr id="15092" name="Line 22"/>
        <xdr:cNvSpPr>
          <a:spLocks noChangeShapeType="1"/>
        </xdr:cNvSpPr>
      </xdr:nvSpPr>
      <xdr:spPr bwMode="auto">
        <a:xfrm>
          <a:off x="25650825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10</xdr:row>
      <xdr:rowOff>0</xdr:rowOff>
    </xdr:from>
    <xdr:to>
      <xdr:col>26</xdr:col>
      <xdr:colOff>9525</xdr:colOff>
      <xdr:row>10</xdr:row>
      <xdr:rowOff>0</xdr:rowOff>
    </xdr:to>
    <xdr:sp macro="" textlink="">
      <xdr:nvSpPr>
        <xdr:cNvPr id="15093" name="Line 34"/>
        <xdr:cNvSpPr>
          <a:spLocks noChangeShapeType="1"/>
        </xdr:cNvSpPr>
      </xdr:nvSpPr>
      <xdr:spPr bwMode="auto">
        <a:xfrm>
          <a:off x="25650825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94" name="Line 48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95" name="Line 49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96" name="Line 50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97" name="Line 51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98" name="Line 52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099" name="Line 53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00" name="Line 56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01" name="Line 57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02" name="Line 58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03" name="Line 59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04" name="Line 60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05" name="Line 61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06" name="Line 62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07" name="Line 63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08" name="Line 37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09" name="Line 38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10" name="Line 44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11" name="Line 45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12" name="Line 46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13" name="Line 47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14" name="Line 54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15" name="Line 55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16" name="Line 20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17" name="Line 32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18" name="Line 37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19" name="Line 38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20" name="Line 44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21" name="Line 45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22" name="Line 46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23" name="Line 47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24" name="Line 54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25" name="Line 55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26" name="Line 20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27" name="Line 32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28" name="Line 20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29" name="Line 32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</xdr:colOff>
      <xdr:row>10</xdr:row>
      <xdr:rowOff>0</xdr:rowOff>
    </xdr:from>
    <xdr:to>
      <xdr:col>24</xdr:col>
      <xdr:colOff>19050</xdr:colOff>
      <xdr:row>10</xdr:row>
      <xdr:rowOff>0</xdr:rowOff>
    </xdr:to>
    <xdr:sp macro="" textlink="">
      <xdr:nvSpPr>
        <xdr:cNvPr id="15130" name="Line 37"/>
        <xdr:cNvSpPr>
          <a:spLocks noChangeShapeType="1"/>
        </xdr:cNvSpPr>
      </xdr:nvSpPr>
      <xdr:spPr bwMode="auto">
        <a:xfrm>
          <a:off x="2375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</xdr:colOff>
      <xdr:row>10</xdr:row>
      <xdr:rowOff>0</xdr:rowOff>
    </xdr:from>
    <xdr:to>
      <xdr:col>24</xdr:col>
      <xdr:colOff>19050</xdr:colOff>
      <xdr:row>10</xdr:row>
      <xdr:rowOff>0</xdr:rowOff>
    </xdr:to>
    <xdr:sp macro="" textlink="">
      <xdr:nvSpPr>
        <xdr:cNvPr id="15131" name="Line 38"/>
        <xdr:cNvSpPr>
          <a:spLocks noChangeShapeType="1"/>
        </xdr:cNvSpPr>
      </xdr:nvSpPr>
      <xdr:spPr bwMode="auto">
        <a:xfrm>
          <a:off x="2375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</xdr:colOff>
      <xdr:row>10</xdr:row>
      <xdr:rowOff>0</xdr:rowOff>
    </xdr:from>
    <xdr:to>
      <xdr:col>24</xdr:col>
      <xdr:colOff>19050</xdr:colOff>
      <xdr:row>10</xdr:row>
      <xdr:rowOff>0</xdr:rowOff>
    </xdr:to>
    <xdr:sp macro="" textlink="">
      <xdr:nvSpPr>
        <xdr:cNvPr id="15132" name="Line 44"/>
        <xdr:cNvSpPr>
          <a:spLocks noChangeShapeType="1"/>
        </xdr:cNvSpPr>
      </xdr:nvSpPr>
      <xdr:spPr bwMode="auto">
        <a:xfrm>
          <a:off x="2375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</xdr:colOff>
      <xdr:row>10</xdr:row>
      <xdr:rowOff>0</xdr:rowOff>
    </xdr:from>
    <xdr:to>
      <xdr:col>24</xdr:col>
      <xdr:colOff>19050</xdr:colOff>
      <xdr:row>10</xdr:row>
      <xdr:rowOff>0</xdr:rowOff>
    </xdr:to>
    <xdr:sp macro="" textlink="">
      <xdr:nvSpPr>
        <xdr:cNvPr id="15133" name="Line 45"/>
        <xdr:cNvSpPr>
          <a:spLocks noChangeShapeType="1"/>
        </xdr:cNvSpPr>
      </xdr:nvSpPr>
      <xdr:spPr bwMode="auto">
        <a:xfrm>
          <a:off x="2375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</xdr:colOff>
      <xdr:row>10</xdr:row>
      <xdr:rowOff>0</xdr:rowOff>
    </xdr:from>
    <xdr:to>
      <xdr:col>24</xdr:col>
      <xdr:colOff>19050</xdr:colOff>
      <xdr:row>10</xdr:row>
      <xdr:rowOff>0</xdr:rowOff>
    </xdr:to>
    <xdr:sp macro="" textlink="">
      <xdr:nvSpPr>
        <xdr:cNvPr id="15134" name="Line 46"/>
        <xdr:cNvSpPr>
          <a:spLocks noChangeShapeType="1"/>
        </xdr:cNvSpPr>
      </xdr:nvSpPr>
      <xdr:spPr bwMode="auto">
        <a:xfrm>
          <a:off x="2375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</xdr:colOff>
      <xdr:row>10</xdr:row>
      <xdr:rowOff>0</xdr:rowOff>
    </xdr:from>
    <xdr:to>
      <xdr:col>24</xdr:col>
      <xdr:colOff>19050</xdr:colOff>
      <xdr:row>10</xdr:row>
      <xdr:rowOff>0</xdr:rowOff>
    </xdr:to>
    <xdr:sp macro="" textlink="">
      <xdr:nvSpPr>
        <xdr:cNvPr id="15135" name="Line 47"/>
        <xdr:cNvSpPr>
          <a:spLocks noChangeShapeType="1"/>
        </xdr:cNvSpPr>
      </xdr:nvSpPr>
      <xdr:spPr bwMode="auto">
        <a:xfrm>
          <a:off x="2375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</xdr:colOff>
      <xdr:row>10</xdr:row>
      <xdr:rowOff>0</xdr:rowOff>
    </xdr:from>
    <xdr:to>
      <xdr:col>24</xdr:col>
      <xdr:colOff>19050</xdr:colOff>
      <xdr:row>10</xdr:row>
      <xdr:rowOff>0</xdr:rowOff>
    </xdr:to>
    <xdr:sp macro="" textlink="">
      <xdr:nvSpPr>
        <xdr:cNvPr id="15136" name="Line 54"/>
        <xdr:cNvSpPr>
          <a:spLocks noChangeShapeType="1"/>
        </xdr:cNvSpPr>
      </xdr:nvSpPr>
      <xdr:spPr bwMode="auto">
        <a:xfrm>
          <a:off x="2375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</xdr:colOff>
      <xdr:row>10</xdr:row>
      <xdr:rowOff>0</xdr:rowOff>
    </xdr:from>
    <xdr:to>
      <xdr:col>24</xdr:col>
      <xdr:colOff>19050</xdr:colOff>
      <xdr:row>10</xdr:row>
      <xdr:rowOff>0</xdr:rowOff>
    </xdr:to>
    <xdr:sp macro="" textlink="">
      <xdr:nvSpPr>
        <xdr:cNvPr id="15137" name="Line 55"/>
        <xdr:cNvSpPr>
          <a:spLocks noChangeShapeType="1"/>
        </xdr:cNvSpPr>
      </xdr:nvSpPr>
      <xdr:spPr bwMode="auto">
        <a:xfrm>
          <a:off x="2375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</xdr:colOff>
      <xdr:row>10</xdr:row>
      <xdr:rowOff>0</xdr:rowOff>
    </xdr:from>
    <xdr:to>
      <xdr:col>24</xdr:col>
      <xdr:colOff>19050</xdr:colOff>
      <xdr:row>10</xdr:row>
      <xdr:rowOff>0</xdr:rowOff>
    </xdr:to>
    <xdr:sp macro="" textlink="">
      <xdr:nvSpPr>
        <xdr:cNvPr id="15138" name="Line 20"/>
        <xdr:cNvSpPr>
          <a:spLocks noChangeShapeType="1"/>
        </xdr:cNvSpPr>
      </xdr:nvSpPr>
      <xdr:spPr bwMode="auto">
        <a:xfrm>
          <a:off x="2375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</xdr:colOff>
      <xdr:row>10</xdr:row>
      <xdr:rowOff>0</xdr:rowOff>
    </xdr:from>
    <xdr:to>
      <xdr:col>24</xdr:col>
      <xdr:colOff>19050</xdr:colOff>
      <xdr:row>10</xdr:row>
      <xdr:rowOff>0</xdr:rowOff>
    </xdr:to>
    <xdr:sp macro="" textlink="">
      <xdr:nvSpPr>
        <xdr:cNvPr id="15139" name="Line 32"/>
        <xdr:cNvSpPr>
          <a:spLocks noChangeShapeType="1"/>
        </xdr:cNvSpPr>
      </xdr:nvSpPr>
      <xdr:spPr bwMode="auto">
        <a:xfrm>
          <a:off x="2375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</xdr:colOff>
      <xdr:row>10</xdr:row>
      <xdr:rowOff>0</xdr:rowOff>
    </xdr:from>
    <xdr:to>
      <xdr:col>24</xdr:col>
      <xdr:colOff>19050</xdr:colOff>
      <xdr:row>10</xdr:row>
      <xdr:rowOff>0</xdr:rowOff>
    </xdr:to>
    <xdr:sp macro="" textlink="">
      <xdr:nvSpPr>
        <xdr:cNvPr id="15140" name="Line 20"/>
        <xdr:cNvSpPr>
          <a:spLocks noChangeShapeType="1"/>
        </xdr:cNvSpPr>
      </xdr:nvSpPr>
      <xdr:spPr bwMode="auto">
        <a:xfrm>
          <a:off x="2375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</xdr:colOff>
      <xdr:row>10</xdr:row>
      <xdr:rowOff>0</xdr:rowOff>
    </xdr:from>
    <xdr:to>
      <xdr:col>24</xdr:col>
      <xdr:colOff>19050</xdr:colOff>
      <xdr:row>10</xdr:row>
      <xdr:rowOff>0</xdr:rowOff>
    </xdr:to>
    <xdr:sp macro="" textlink="">
      <xdr:nvSpPr>
        <xdr:cNvPr id="15141" name="Line 32"/>
        <xdr:cNvSpPr>
          <a:spLocks noChangeShapeType="1"/>
        </xdr:cNvSpPr>
      </xdr:nvSpPr>
      <xdr:spPr bwMode="auto">
        <a:xfrm>
          <a:off x="2375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9525</xdr:colOff>
      <xdr:row>10</xdr:row>
      <xdr:rowOff>0</xdr:rowOff>
    </xdr:from>
    <xdr:to>
      <xdr:col>25</xdr:col>
      <xdr:colOff>9525</xdr:colOff>
      <xdr:row>10</xdr:row>
      <xdr:rowOff>0</xdr:rowOff>
    </xdr:to>
    <xdr:sp macro="" textlink="">
      <xdr:nvSpPr>
        <xdr:cNvPr id="15142" name="Line 22"/>
        <xdr:cNvSpPr>
          <a:spLocks noChangeShapeType="1"/>
        </xdr:cNvSpPr>
      </xdr:nvSpPr>
      <xdr:spPr bwMode="auto">
        <a:xfrm>
          <a:off x="24698325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9525</xdr:colOff>
      <xdr:row>10</xdr:row>
      <xdr:rowOff>0</xdr:rowOff>
    </xdr:from>
    <xdr:to>
      <xdr:col>25</xdr:col>
      <xdr:colOff>9525</xdr:colOff>
      <xdr:row>10</xdr:row>
      <xdr:rowOff>0</xdr:rowOff>
    </xdr:to>
    <xdr:sp macro="" textlink="">
      <xdr:nvSpPr>
        <xdr:cNvPr id="15143" name="Line 34"/>
        <xdr:cNvSpPr>
          <a:spLocks noChangeShapeType="1"/>
        </xdr:cNvSpPr>
      </xdr:nvSpPr>
      <xdr:spPr bwMode="auto">
        <a:xfrm>
          <a:off x="24698325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44" name="Line 48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45" name="Line 49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46" name="Line 50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47" name="Line 51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48" name="Line 52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49" name="Line 53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50" name="Line 56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51" name="Line 57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52" name="Line 58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53" name="Line 59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54" name="Line 60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55" name="Line 61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56" name="Line 62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57" name="Line 63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58" name="Line 37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59" name="Line 38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60" name="Line 44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61" name="Line 45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62" name="Line 46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63" name="Line 47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64" name="Line 54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65" name="Line 55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66" name="Line 20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67" name="Line 32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68" name="Line 37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69" name="Line 38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70" name="Line 44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71" name="Line 45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72" name="Line 46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73" name="Line 47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74" name="Line 54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75" name="Line 55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76" name="Line 20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77" name="Line 32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78" name="Line 20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</xdr:colOff>
      <xdr:row>10</xdr:row>
      <xdr:rowOff>0</xdr:rowOff>
    </xdr:from>
    <xdr:to>
      <xdr:col>25</xdr:col>
      <xdr:colOff>19050</xdr:colOff>
      <xdr:row>10</xdr:row>
      <xdr:rowOff>0</xdr:rowOff>
    </xdr:to>
    <xdr:sp macro="" textlink="">
      <xdr:nvSpPr>
        <xdr:cNvPr id="15179" name="Line 32"/>
        <xdr:cNvSpPr>
          <a:spLocks noChangeShapeType="1"/>
        </xdr:cNvSpPr>
      </xdr:nvSpPr>
      <xdr:spPr bwMode="auto">
        <a:xfrm>
          <a:off x="2470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10</xdr:row>
      <xdr:rowOff>0</xdr:rowOff>
    </xdr:from>
    <xdr:to>
      <xdr:col>26</xdr:col>
      <xdr:colOff>9525</xdr:colOff>
      <xdr:row>10</xdr:row>
      <xdr:rowOff>0</xdr:rowOff>
    </xdr:to>
    <xdr:sp macro="" textlink="">
      <xdr:nvSpPr>
        <xdr:cNvPr id="15180" name="Line 23"/>
        <xdr:cNvSpPr>
          <a:spLocks noChangeShapeType="1"/>
        </xdr:cNvSpPr>
      </xdr:nvSpPr>
      <xdr:spPr bwMode="auto">
        <a:xfrm>
          <a:off x="25650825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10</xdr:row>
      <xdr:rowOff>0</xdr:rowOff>
    </xdr:from>
    <xdr:to>
      <xdr:col>26</xdr:col>
      <xdr:colOff>9525</xdr:colOff>
      <xdr:row>10</xdr:row>
      <xdr:rowOff>0</xdr:rowOff>
    </xdr:to>
    <xdr:sp macro="" textlink="">
      <xdr:nvSpPr>
        <xdr:cNvPr id="15181" name="Line 35"/>
        <xdr:cNvSpPr>
          <a:spLocks noChangeShapeType="1"/>
        </xdr:cNvSpPr>
      </xdr:nvSpPr>
      <xdr:spPr bwMode="auto">
        <a:xfrm>
          <a:off x="25650825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10</xdr:row>
      <xdr:rowOff>0</xdr:rowOff>
    </xdr:from>
    <xdr:to>
      <xdr:col>26</xdr:col>
      <xdr:colOff>9525</xdr:colOff>
      <xdr:row>10</xdr:row>
      <xdr:rowOff>0</xdr:rowOff>
    </xdr:to>
    <xdr:sp macro="" textlink="">
      <xdr:nvSpPr>
        <xdr:cNvPr id="15182" name="Line 64"/>
        <xdr:cNvSpPr>
          <a:spLocks noChangeShapeType="1"/>
        </xdr:cNvSpPr>
      </xdr:nvSpPr>
      <xdr:spPr bwMode="auto">
        <a:xfrm>
          <a:off x="25650825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10</xdr:row>
      <xdr:rowOff>0</xdr:rowOff>
    </xdr:from>
    <xdr:to>
      <xdr:col>26</xdr:col>
      <xdr:colOff>9525</xdr:colOff>
      <xdr:row>10</xdr:row>
      <xdr:rowOff>0</xdr:rowOff>
    </xdr:to>
    <xdr:sp macro="" textlink="">
      <xdr:nvSpPr>
        <xdr:cNvPr id="15183" name="Line 65"/>
        <xdr:cNvSpPr>
          <a:spLocks noChangeShapeType="1"/>
        </xdr:cNvSpPr>
      </xdr:nvSpPr>
      <xdr:spPr bwMode="auto">
        <a:xfrm>
          <a:off x="25650825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84" name="Line 66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85" name="Line 67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86" name="Line 68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87" name="Line 69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88" name="Line 70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89" name="Line 71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90" name="Line 72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91" name="Line 73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92" name="Line 74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93" name="Line 75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94" name="Line 76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95" name="Line 77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96" name="Line 78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197" name="Line 79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10</xdr:row>
      <xdr:rowOff>0</xdr:rowOff>
    </xdr:from>
    <xdr:to>
      <xdr:col>26</xdr:col>
      <xdr:colOff>9525</xdr:colOff>
      <xdr:row>10</xdr:row>
      <xdr:rowOff>0</xdr:rowOff>
    </xdr:to>
    <xdr:sp macro="" textlink="">
      <xdr:nvSpPr>
        <xdr:cNvPr id="15198" name="Line 22"/>
        <xdr:cNvSpPr>
          <a:spLocks noChangeShapeType="1"/>
        </xdr:cNvSpPr>
      </xdr:nvSpPr>
      <xdr:spPr bwMode="auto">
        <a:xfrm>
          <a:off x="25650825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10</xdr:row>
      <xdr:rowOff>0</xdr:rowOff>
    </xdr:from>
    <xdr:to>
      <xdr:col>26</xdr:col>
      <xdr:colOff>9525</xdr:colOff>
      <xdr:row>10</xdr:row>
      <xdr:rowOff>0</xdr:rowOff>
    </xdr:to>
    <xdr:sp macro="" textlink="">
      <xdr:nvSpPr>
        <xdr:cNvPr id="15199" name="Line 34"/>
        <xdr:cNvSpPr>
          <a:spLocks noChangeShapeType="1"/>
        </xdr:cNvSpPr>
      </xdr:nvSpPr>
      <xdr:spPr bwMode="auto">
        <a:xfrm>
          <a:off x="25650825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00" name="Line 48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01" name="Line 49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02" name="Line 50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03" name="Line 51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04" name="Line 52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05" name="Line 53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06" name="Line 56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07" name="Line 57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08" name="Line 58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09" name="Line 59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10" name="Line 60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11" name="Line 61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12" name="Line 62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13" name="Line 63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14" name="Line 37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15" name="Line 38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16" name="Line 44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17" name="Line 45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18" name="Line 46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19" name="Line 47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20" name="Line 54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21" name="Line 55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22" name="Line 20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23" name="Line 32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10</xdr:row>
      <xdr:rowOff>0</xdr:rowOff>
    </xdr:from>
    <xdr:to>
      <xdr:col>26</xdr:col>
      <xdr:colOff>9525</xdr:colOff>
      <xdr:row>10</xdr:row>
      <xdr:rowOff>0</xdr:rowOff>
    </xdr:to>
    <xdr:sp macro="" textlink="">
      <xdr:nvSpPr>
        <xdr:cNvPr id="15224" name="Line 22"/>
        <xdr:cNvSpPr>
          <a:spLocks noChangeShapeType="1"/>
        </xdr:cNvSpPr>
      </xdr:nvSpPr>
      <xdr:spPr bwMode="auto">
        <a:xfrm>
          <a:off x="25650825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10</xdr:row>
      <xdr:rowOff>0</xdr:rowOff>
    </xdr:from>
    <xdr:to>
      <xdr:col>26</xdr:col>
      <xdr:colOff>9525</xdr:colOff>
      <xdr:row>10</xdr:row>
      <xdr:rowOff>0</xdr:rowOff>
    </xdr:to>
    <xdr:sp macro="" textlink="">
      <xdr:nvSpPr>
        <xdr:cNvPr id="15225" name="Line 34"/>
        <xdr:cNvSpPr>
          <a:spLocks noChangeShapeType="1"/>
        </xdr:cNvSpPr>
      </xdr:nvSpPr>
      <xdr:spPr bwMode="auto">
        <a:xfrm>
          <a:off x="25650825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26" name="Line 48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27" name="Line 49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28" name="Line 50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29" name="Line 51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30" name="Line 52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31" name="Line 53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32" name="Line 56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33" name="Line 57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34" name="Line 58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35" name="Line 59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36" name="Line 60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37" name="Line 61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38" name="Line 62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39" name="Line 63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40" name="Line 37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41" name="Line 38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42" name="Line 44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43" name="Line 45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44" name="Line 46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45" name="Line 47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46" name="Line 54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47" name="Line 55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48" name="Line 20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49" name="Line 32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50" name="Line 37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51" name="Line 38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52" name="Line 44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53" name="Line 45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54" name="Line 46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55" name="Line 47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56" name="Line 54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57" name="Line 55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58" name="Line 20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59" name="Line 32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60" name="Line 20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19050</xdr:colOff>
      <xdr:row>10</xdr:row>
      <xdr:rowOff>0</xdr:rowOff>
    </xdr:to>
    <xdr:sp macro="" textlink="">
      <xdr:nvSpPr>
        <xdr:cNvPr id="15261" name="Line 32"/>
        <xdr:cNvSpPr>
          <a:spLocks noChangeShapeType="1"/>
        </xdr:cNvSpPr>
      </xdr:nvSpPr>
      <xdr:spPr bwMode="auto">
        <a:xfrm>
          <a:off x="2566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19050</xdr:colOff>
      <xdr:row>10</xdr:row>
      <xdr:rowOff>0</xdr:rowOff>
    </xdr:from>
    <xdr:to>
      <xdr:col>35</xdr:col>
      <xdr:colOff>19050</xdr:colOff>
      <xdr:row>10</xdr:row>
      <xdr:rowOff>0</xdr:rowOff>
    </xdr:to>
    <xdr:sp macro="" textlink="">
      <xdr:nvSpPr>
        <xdr:cNvPr id="15262" name="Line 20"/>
        <xdr:cNvSpPr>
          <a:spLocks noChangeShapeType="1"/>
        </xdr:cNvSpPr>
      </xdr:nvSpPr>
      <xdr:spPr bwMode="auto">
        <a:xfrm>
          <a:off x="34232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19050</xdr:colOff>
      <xdr:row>10</xdr:row>
      <xdr:rowOff>0</xdr:rowOff>
    </xdr:from>
    <xdr:to>
      <xdr:col>35</xdr:col>
      <xdr:colOff>19050</xdr:colOff>
      <xdr:row>10</xdr:row>
      <xdr:rowOff>0</xdr:rowOff>
    </xdr:to>
    <xdr:sp macro="" textlink="">
      <xdr:nvSpPr>
        <xdr:cNvPr id="15263" name="Line 32"/>
        <xdr:cNvSpPr>
          <a:spLocks noChangeShapeType="1"/>
        </xdr:cNvSpPr>
      </xdr:nvSpPr>
      <xdr:spPr bwMode="auto">
        <a:xfrm>
          <a:off x="34232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19050</xdr:colOff>
      <xdr:row>10</xdr:row>
      <xdr:rowOff>0</xdr:rowOff>
    </xdr:from>
    <xdr:to>
      <xdr:col>36</xdr:col>
      <xdr:colOff>19050</xdr:colOff>
      <xdr:row>10</xdr:row>
      <xdr:rowOff>0</xdr:rowOff>
    </xdr:to>
    <xdr:sp macro="" textlink="">
      <xdr:nvSpPr>
        <xdr:cNvPr id="1161" name="Line 20"/>
        <xdr:cNvSpPr>
          <a:spLocks noChangeShapeType="1"/>
        </xdr:cNvSpPr>
      </xdr:nvSpPr>
      <xdr:spPr bwMode="auto">
        <a:xfrm>
          <a:off x="34232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19050</xdr:colOff>
      <xdr:row>10</xdr:row>
      <xdr:rowOff>0</xdr:rowOff>
    </xdr:from>
    <xdr:to>
      <xdr:col>36</xdr:col>
      <xdr:colOff>19050</xdr:colOff>
      <xdr:row>10</xdr:row>
      <xdr:rowOff>0</xdr:rowOff>
    </xdr:to>
    <xdr:sp macro="" textlink="">
      <xdr:nvSpPr>
        <xdr:cNvPr id="1162" name="Line 32"/>
        <xdr:cNvSpPr>
          <a:spLocks noChangeShapeType="1"/>
        </xdr:cNvSpPr>
      </xdr:nvSpPr>
      <xdr:spPr bwMode="auto">
        <a:xfrm>
          <a:off x="34232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19050</xdr:colOff>
      <xdr:row>10</xdr:row>
      <xdr:rowOff>0</xdr:rowOff>
    </xdr:from>
    <xdr:to>
      <xdr:col>37</xdr:col>
      <xdr:colOff>19050</xdr:colOff>
      <xdr:row>10</xdr:row>
      <xdr:rowOff>0</xdr:rowOff>
    </xdr:to>
    <xdr:sp macro="" textlink="">
      <xdr:nvSpPr>
        <xdr:cNvPr id="391" name="Line 20"/>
        <xdr:cNvSpPr>
          <a:spLocks noChangeShapeType="1"/>
        </xdr:cNvSpPr>
      </xdr:nvSpPr>
      <xdr:spPr bwMode="auto">
        <a:xfrm>
          <a:off x="3518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19050</xdr:colOff>
      <xdr:row>10</xdr:row>
      <xdr:rowOff>0</xdr:rowOff>
    </xdr:from>
    <xdr:to>
      <xdr:col>37</xdr:col>
      <xdr:colOff>19050</xdr:colOff>
      <xdr:row>10</xdr:row>
      <xdr:rowOff>0</xdr:rowOff>
    </xdr:to>
    <xdr:sp macro="" textlink="">
      <xdr:nvSpPr>
        <xdr:cNvPr id="392" name="Line 32"/>
        <xdr:cNvSpPr>
          <a:spLocks noChangeShapeType="1"/>
        </xdr:cNvSpPr>
      </xdr:nvSpPr>
      <xdr:spPr bwMode="auto">
        <a:xfrm>
          <a:off x="3518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19050</xdr:colOff>
      <xdr:row>10</xdr:row>
      <xdr:rowOff>0</xdr:rowOff>
    </xdr:from>
    <xdr:to>
      <xdr:col>38</xdr:col>
      <xdr:colOff>19050</xdr:colOff>
      <xdr:row>10</xdr:row>
      <xdr:rowOff>0</xdr:rowOff>
    </xdr:to>
    <xdr:sp macro="" textlink="">
      <xdr:nvSpPr>
        <xdr:cNvPr id="393" name="Line 20"/>
        <xdr:cNvSpPr>
          <a:spLocks noChangeShapeType="1"/>
        </xdr:cNvSpPr>
      </xdr:nvSpPr>
      <xdr:spPr bwMode="auto">
        <a:xfrm>
          <a:off x="3613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19050</xdr:colOff>
      <xdr:row>10</xdr:row>
      <xdr:rowOff>0</xdr:rowOff>
    </xdr:from>
    <xdr:to>
      <xdr:col>38</xdr:col>
      <xdr:colOff>19050</xdr:colOff>
      <xdr:row>10</xdr:row>
      <xdr:rowOff>0</xdr:rowOff>
    </xdr:to>
    <xdr:sp macro="" textlink="">
      <xdr:nvSpPr>
        <xdr:cNvPr id="394" name="Line 32"/>
        <xdr:cNvSpPr>
          <a:spLocks noChangeShapeType="1"/>
        </xdr:cNvSpPr>
      </xdr:nvSpPr>
      <xdr:spPr bwMode="auto">
        <a:xfrm>
          <a:off x="3613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19050</xdr:colOff>
      <xdr:row>10</xdr:row>
      <xdr:rowOff>0</xdr:rowOff>
    </xdr:from>
    <xdr:to>
      <xdr:col>47</xdr:col>
      <xdr:colOff>19050</xdr:colOff>
      <xdr:row>10</xdr:row>
      <xdr:rowOff>0</xdr:rowOff>
    </xdr:to>
    <xdr:sp macro="" textlink="">
      <xdr:nvSpPr>
        <xdr:cNvPr id="395" name="Line 20"/>
        <xdr:cNvSpPr>
          <a:spLocks noChangeShapeType="1"/>
        </xdr:cNvSpPr>
      </xdr:nvSpPr>
      <xdr:spPr bwMode="auto">
        <a:xfrm>
          <a:off x="34232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19050</xdr:colOff>
      <xdr:row>10</xdr:row>
      <xdr:rowOff>0</xdr:rowOff>
    </xdr:from>
    <xdr:to>
      <xdr:col>47</xdr:col>
      <xdr:colOff>19050</xdr:colOff>
      <xdr:row>10</xdr:row>
      <xdr:rowOff>0</xdr:rowOff>
    </xdr:to>
    <xdr:sp macro="" textlink="">
      <xdr:nvSpPr>
        <xdr:cNvPr id="396" name="Line 32"/>
        <xdr:cNvSpPr>
          <a:spLocks noChangeShapeType="1"/>
        </xdr:cNvSpPr>
      </xdr:nvSpPr>
      <xdr:spPr bwMode="auto">
        <a:xfrm>
          <a:off x="34232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19050</xdr:colOff>
      <xdr:row>10</xdr:row>
      <xdr:rowOff>0</xdr:rowOff>
    </xdr:from>
    <xdr:to>
      <xdr:col>48</xdr:col>
      <xdr:colOff>19050</xdr:colOff>
      <xdr:row>10</xdr:row>
      <xdr:rowOff>0</xdr:rowOff>
    </xdr:to>
    <xdr:sp macro="" textlink="">
      <xdr:nvSpPr>
        <xdr:cNvPr id="397" name="Line 20"/>
        <xdr:cNvSpPr>
          <a:spLocks noChangeShapeType="1"/>
        </xdr:cNvSpPr>
      </xdr:nvSpPr>
      <xdr:spPr bwMode="auto">
        <a:xfrm>
          <a:off x="3518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19050</xdr:colOff>
      <xdr:row>10</xdr:row>
      <xdr:rowOff>0</xdr:rowOff>
    </xdr:from>
    <xdr:to>
      <xdr:col>48</xdr:col>
      <xdr:colOff>19050</xdr:colOff>
      <xdr:row>10</xdr:row>
      <xdr:rowOff>0</xdr:rowOff>
    </xdr:to>
    <xdr:sp macro="" textlink="">
      <xdr:nvSpPr>
        <xdr:cNvPr id="398" name="Line 32"/>
        <xdr:cNvSpPr>
          <a:spLocks noChangeShapeType="1"/>
        </xdr:cNvSpPr>
      </xdr:nvSpPr>
      <xdr:spPr bwMode="auto">
        <a:xfrm>
          <a:off x="35185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19050</xdr:colOff>
      <xdr:row>10</xdr:row>
      <xdr:rowOff>0</xdr:rowOff>
    </xdr:from>
    <xdr:to>
      <xdr:col>49</xdr:col>
      <xdr:colOff>19050</xdr:colOff>
      <xdr:row>10</xdr:row>
      <xdr:rowOff>0</xdr:rowOff>
    </xdr:to>
    <xdr:sp macro="" textlink="">
      <xdr:nvSpPr>
        <xdr:cNvPr id="399" name="Line 20"/>
        <xdr:cNvSpPr>
          <a:spLocks noChangeShapeType="1"/>
        </xdr:cNvSpPr>
      </xdr:nvSpPr>
      <xdr:spPr bwMode="auto">
        <a:xfrm>
          <a:off x="3613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19050</xdr:colOff>
      <xdr:row>10</xdr:row>
      <xdr:rowOff>0</xdr:rowOff>
    </xdr:from>
    <xdr:to>
      <xdr:col>49</xdr:col>
      <xdr:colOff>19050</xdr:colOff>
      <xdr:row>10</xdr:row>
      <xdr:rowOff>0</xdr:rowOff>
    </xdr:to>
    <xdr:sp macro="" textlink="">
      <xdr:nvSpPr>
        <xdr:cNvPr id="400" name="Line 32"/>
        <xdr:cNvSpPr>
          <a:spLocks noChangeShapeType="1"/>
        </xdr:cNvSpPr>
      </xdr:nvSpPr>
      <xdr:spPr bwMode="auto">
        <a:xfrm>
          <a:off x="361378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19050</xdr:colOff>
      <xdr:row>10</xdr:row>
      <xdr:rowOff>0</xdr:rowOff>
    </xdr:from>
    <xdr:to>
      <xdr:col>50</xdr:col>
      <xdr:colOff>19050</xdr:colOff>
      <xdr:row>10</xdr:row>
      <xdr:rowOff>0</xdr:rowOff>
    </xdr:to>
    <xdr:sp macro="" textlink="">
      <xdr:nvSpPr>
        <xdr:cNvPr id="401" name="Line 20"/>
        <xdr:cNvSpPr>
          <a:spLocks noChangeShapeType="1"/>
        </xdr:cNvSpPr>
      </xdr:nvSpPr>
      <xdr:spPr bwMode="auto">
        <a:xfrm>
          <a:off x="3709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19050</xdr:colOff>
      <xdr:row>10</xdr:row>
      <xdr:rowOff>0</xdr:rowOff>
    </xdr:from>
    <xdr:to>
      <xdr:col>50</xdr:col>
      <xdr:colOff>19050</xdr:colOff>
      <xdr:row>10</xdr:row>
      <xdr:rowOff>0</xdr:rowOff>
    </xdr:to>
    <xdr:sp macro="" textlink="">
      <xdr:nvSpPr>
        <xdr:cNvPr id="402" name="Line 32"/>
        <xdr:cNvSpPr>
          <a:spLocks noChangeShapeType="1"/>
        </xdr:cNvSpPr>
      </xdr:nvSpPr>
      <xdr:spPr bwMode="auto">
        <a:xfrm>
          <a:off x="37090350" y="190500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2200275</xdr:colOff>
      <xdr:row>3</xdr:row>
      <xdr:rowOff>133350</xdr:rowOff>
    </xdr:to>
    <xdr:pic>
      <xdr:nvPicPr>
        <xdr:cNvPr id="2949" name="Picture 16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0500"/>
          <a:ext cx="2809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950" name="Line 13"/>
        <xdr:cNvSpPr>
          <a:spLocks noChangeShapeType="1"/>
        </xdr:cNvSpPr>
      </xdr:nvSpPr>
      <xdr:spPr bwMode="auto">
        <a:xfrm>
          <a:off x="4191000" y="192405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2951" name="Line 14"/>
        <xdr:cNvSpPr>
          <a:spLocks noChangeShapeType="1"/>
        </xdr:cNvSpPr>
      </xdr:nvSpPr>
      <xdr:spPr bwMode="auto">
        <a:xfrm>
          <a:off x="6019800" y="192405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2952" name="Line 15"/>
        <xdr:cNvSpPr>
          <a:spLocks noChangeShapeType="1"/>
        </xdr:cNvSpPr>
      </xdr:nvSpPr>
      <xdr:spPr bwMode="auto">
        <a:xfrm>
          <a:off x="6629400" y="192405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2953" name="Line 16"/>
        <xdr:cNvSpPr>
          <a:spLocks noChangeShapeType="1"/>
        </xdr:cNvSpPr>
      </xdr:nvSpPr>
      <xdr:spPr bwMode="auto">
        <a:xfrm>
          <a:off x="5410200" y="192405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954" name="Line 17"/>
        <xdr:cNvSpPr>
          <a:spLocks noChangeShapeType="1"/>
        </xdr:cNvSpPr>
      </xdr:nvSpPr>
      <xdr:spPr bwMode="auto">
        <a:xfrm>
          <a:off x="4800600" y="192405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2955" name="Line 18"/>
        <xdr:cNvSpPr>
          <a:spLocks noChangeShapeType="1"/>
        </xdr:cNvSpPr>
      </xdr:nvSpPr>
      <xdr:spPr bwMode="auto">
        <a:xfrm>
          <a:off x="7239000" y="192405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956" name="Line 25"/>
        <xdr:cNvSpPr>
          <a:spLocks noChangeShapeType="1"/>
        </xdr:cNvSpPr>
      </xdr:nvSpPr>
      <xdr:spPr bwMode="auto">
        <a:xfrm>
          <a:off x="4191000" y="192405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2957" name="Line 26"/>
        <xdr:cNvSpPr>
          <a:spLocks noChangeShapeType="1"/>
        </xdr:cNvSpPr>
      </xdr:nvSpPr>
      <xdr:spPr bwMode="auto">
        <a:xfrm>
          <a:off x="6019800" y="192405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2958" name="Line 27"/>
        <xdr:cNvSpPr>
          <a:spLocks noChangeShapeType="1"/>
        </xdr:cNvSpPr>
      </xdr:nvSpPr>
      <xdr:spPr bwMode="auto">
        <a:xfrm>
          <a:off x="6629400" y="192405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2959" name="Line 28"/>
        <xdr:cNvSpPr>
          <a:spLocks noChangeShapeType="1"/>
        </xdr:cNvSpPr>
      </xdr:nvSpPr>
      <xdr:spPr bwMode="auto">
        <a:xfrm>
          <a:off x="5410200" y="192405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960" name="Line 29"/>
        <xdr:cNvSpPr>
          <a:spLocks noChangeShapeType="1"/>
        </xdr:cNvSpPr>
      </xdr:nvSpPr>
      <xdr:spPr bwMode="auto">
        <a:xfrm>
          <a:off x="4800600" y="192405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2961" name="Line 30"/>
        <xdr:cNvSpPr>
          <a:spLocks noChangeShapeType="1"/>
        </xdr:cNvSpPr>
      </xdr:nvSpPr>
      <xdr:spPr bwMode="auto">
        <a:xfrm>
          <a:off x="7239000" y="1924050"/>
          <a:ext cx="0" cy="0"/>
        </a:xfrm>
        <a:prstGeom prst="line">
          <a:avLst/>
        </a:prstGeom>
        <a:noFill/>
        <a:ln w="28575">
          <a:solidFill>
            <a:srgbClr val="FFFF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2200275</xdr:colOff>
      <xdr:row>3</xdr:row>
      <xdr:rowOff>133350</xdr:rowOff>
    </xdr:to>
    <xdr:pic>
      <xdr:nvPicPr>
        <xdr:cNvPr id="3149" name="Picture 16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2809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2200275</xdr:colOff>
      <xdr:row>3</xdr:row>
      <xdr:rowOff>133350</xdr:rowOff>
    </xdr:to>
    <xdr:pic>
      <xdr:nvPicPr>
        <xdr:cNvPr id="4173" name="Picture 16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2809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orta&#231;&#245;es/Expo&#205;ndices/RS&#237;ndices/RScnae13/RScnaejan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xporta&#231;&#245;es/Expo&#205;ndices/RS&#237;ndices/RScnae13/RScnaeout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orta&#231;&#245;es/Expo&#205;ndices/RS&#237;ndices/RScnae13/RScnaenov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xporta&#231;&#245;es/Expo&#205;ndices/RS&#237;ndices/RScnae13/RScnaedez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xporta&#231;&#245;es/Expo&#205;ndices/RS&#237;ndices/RScnae14/RScnaejan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xporta&#231;&#245;es/Expo&#205;ndices/RS&#237;ndices/RScnae14/RScnaefev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xporta&#231;&#245;es/Expo&#205;ndices/RS&#237;ndices/RScnae14/RScnaemar1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xporta&#231;&#245;es/Expo&#205;ndices/RS&#237;ndices/RScnae14/RScnaeabr1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xporta&#231;&#245;es/Expo&#205;ndices/RS&#237;ndices/RScnae14/RScnaemaio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xporta&#231;&#245;es/Expo&#205;ndices/RS&#237;ndices/RScnae14/RScnaejun1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xporta&#231;&#245;es/Expo&#205;ndices/RS&#237;ndices/RScnae14/RScnaejul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porta&#231;&#245;es/Expo&#205;ndices/RS&#237;ndices/RScnae13/RScnaefev1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xporta&#231;&#245;es/Expo&#205;ndices/RS&#237;ndices/RScnae14/RScnaeago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orta&#231;&#245;es/Expo&#205;ndices/RS&#237;ndices/RScnae14/RScnaeset1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xporta&#231;&#245;es/Expo&#205;ndices/RS&#237;ndices/RScnae14/RScnaeout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xporta&#231;&#245;es/Expo&#205;ndices/RS&#237;ndices/RScnae14/RScnaenov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xporta&#231;&#245;es/Expo&#205;ndices/RS&#237;ndices/RScnae14/RScnaedez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xporta&#231;&#245;es/Expo&#205;ndices/RS&#237;ndices/RScnae15/RScnaejan15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xporta&#231;&#245;es/Expo&#205;ndices/RS&#237;ndices/RScnae15/RScnaefev15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xporta&#231;&#245;es/Expo&#205;ndices/RS&#237;ndices/RScnae15/RScnaemar15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xporta&#231;&#245;es/Expo&#205;ndices/RS&#237;ndices/RScnae15/RScnaeabr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porta&#231;&#245;es/Expo&#205;ndices/RS&#237;ndices/RScnae13/RScnaemar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xporta&#231;&#245;es/Expo&#205;ndices/RS&#237;ndices/RScnae13/RScnaeabr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xporta&#231;&#245;es/Expo&#205;ndices/RS&#237;ndices/RScnae13/RScnaemaio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xporta&#231;&#245;es/Expo&#205;ndices/RS&#237;ndices/RScnae13/RScnaejun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xporta&#231;&#245;es/Expo&#205;ndices/RS&#237;ndices/RScnae13/RScnaejul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xporta&#231;&#245;es/Expo&#205;ndices/RS&#237;ndices/RScnae13/RScnaeago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xporta&#231;&#245;es/Expo&#205;ndices/RS&#237;ndices/RScnae13/RScnaeset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iltros"/>
    </sheetNames>
    <sheetDataSet>
      <sheetData sheetId="0">
        <row r="12">
          <cell r="BL12">
            <v>1035502167</v>
          </cell>
        </row>
        <row r="13">
          <cell r="BL13">
            <v>141800182</v>
          </cell>
        </row>
        <row r="14">
          <cell r="BL14">
            <v>141715583</v>
          </cell>
        </row>
        <row r="15">
          <cell r="BL15">
            <v>131446519</v>
          </cell>
        </row>
        <row r="16">
          <cell r="BL16">
            <v>767943</v>
          </cell>
        </row>
        <row r="17">
          <cell r="BL17">
            <v>469189</v>
          </cell>
        </row>
        <row r="18">
          <cell r="BL18">
            <v>9031932</v>
          </cell>
        </row>
        <row r="19">
          <cell r="BL19">
            <v>0</v>
          </cell>
        </row>
        <row r="20">
          <cell r="BL20">
            <v>0</v>
          </cell>
        </row>
        <row r="21">
          <cell r="BL21">
            <v>0</v>
          </cell>
        </row>
        <row r="22">
          <cell r="BL22">
            <v>0</v>
          </cell>
        </row>
        <row r="23">
          <cell r="BL23">
            <v>84599</v>
          </cell>
        </row>
        <row r="24">
          <cell r="BL24">
            <v>84599</v>
          </cell>
        </row>
        <row r="25">
          <cell r="BL25">
            <v>11298</v>
          </cell>
        </row>
        <row r="26">
          <cell r="BL26">
            <v>11298</v>
          </cell>
        </row>
        <row r="27">
          <cell r="BL27">
            <v>11298</v>
          </cell>
        </row>
        <row r="28">
          <cell r="BL28">
            <v>1419708</v>
          </cell>
        </row>
        <row r="29">
          <cell r="BL29">
            <v>55104</v>
          </cell>
        </row>
        <row r="30">
          <cell r="BL30">
            <v>55104</v>
          </cell>
        </row>
        <row r="31">
          <cell r="BL31">
            <v>1680</v>
          </cell>
        </row>
        <row r="32">
          <cell r="BL32">
            <v>1680</v>
          </cell>
        </row>
        <row r="33">
          <cell r="BL33">
            <v>0</v>
          </cell>
        </row>
        <row r="34">
          <cell r="BL34">
            <v>0</v>
          </cell>
        </row>
        <row r="35">
          <cell r="BL35">
            <v>0</v>
          </cell>
        </row>
        <row r="36">
          <cell r="BL36">
            <v>0</v>
          </cell>
        </row>
        <row r="37">
          <cell r="BL37">
            <v>1362924</v>
          </cell>
        </row>
        <row r="38">
          <cell r="BL38">
            <v>134681</v>
          </cell>
        </row>
        <row r="39">
          <cell r="BL39">
            <v>1228243</v>
          </cell>
        </row>
        <row r="40">
          <cell r="BL40">
            <v>859819139</v>
          </cell>
        </row>
        <row r="41">
          <cell r="BL41">
            <v>242084389</v>
          </cell>
        </row>
        <row r="42">
          <cell r="BL42">
            <v>166782238</v>
          </cell>
        </row>
        <row r="43">
          <cell r="BL43">
            <v>4755750</v>
          </cell>
        </row>
        <row r="44">
          <cell r="BL44">
            <v>32263206</v>
          </cell>
        </row>
        <row r="45">
          <cell r="BL45">
            <v>9713</v>
          </cell>
        </row>
        <row r="46">
          <cell r="BL46">
            <v>27622343</v>
          </cell>
        </row>
        <row r="47">
          <cell r="BL47">
            <v>0</v>
          </cell>
        </row>
        <row r="48">
          <cell r="BL48">
            <v>0</v>
          </cell>
        </row>
        <row r="49">
          <cell r="BL49">
            <v>9836424</v>
          </cell>
        </row>
        <row r="50">
          <cell r="BL50">
            <v>814715</v>
          </cell>
        </row>
        <row r="51">
          <cell r="BL51">
            <v>83202170</v>
          </cell>
        </row>
        <row r="52">
          <cell r="BL52">
            <v>83202170</v>
          </cell>
        </row>
        <row r="53">
          <cell r="BL53">
            <v>8208324</v>
          </cell>
        </row>
        <row r="54">
          <cell r="BL54">
            <v>901417</v>
          </cell>
        </row>
        <row r="55">
          <cell r="BL55">
            <v>1756875</v>
          </cell>
        </row>
        <row r="56">
          <cell r="BL56">
            <v>46933</v>
          </cell>
        </row>
        <row r="57">
          <cell r="BL57">
            <v>50</v>
          </cell>
        </row>
        <row r="58">
          <cell r="BL58">
            <v>0</v>
          </cell>
        </row>
        <row r="59">
          <cell r="BL59">
            <v>5156024</v>
          </cell>
        </row>
        <row r="60">
          <cell r="BL60">
            <v>347025</v>
          </cell>
        </row>
        <row r="61">
          <cell r="BL61">
            <v>0</v>
          </cell>
        </row>
        <row r="62">
          <cell r="BL62">
            <v>2576178</v>
          </cell>
        </row>
        <row r="63">
          <cell r="BL63">
            <v>141412</v>
          </cell>
        </row>
        <row r="64">
          <cell r="BL64">
            <v>2434766</v>
          </cell>
        </row>
        <row r="65">
          <cell r="BL65">
            <v>73871799</v>
          </cell>
        </row>
        <row r="66">
          <cell r="BL66">
            <v>27847379</v>
          </cell>
        </row>
        <row r="67">
          <cell r="BL67">
            <v>1053361</v>
          </cell>
        </row>
        <row r="68">
          <cell r="BL68">
            <v>44971059</v>
          </cell>
        </row>
        <row r="69">
          <cell r="BL69">
            <v>8046249</v>
          </cell>
        </row>
        <row r="70">
          <cell r="BL70">
            <v>6213099</v>
          </cell>
        </row>
        <row r="71">
          <cell r="BL71">
            <v>1833150</v>
          </cell>
        </row>
        <row r="72">
          <cell r="BL72">
            <v>16510990</v>
          </cell>
        </row>
        <row r="73">
          <cell r="BL73">
            <v>13026592</v>
          </cell>
        </row>
        <row r="74">
          <cell r="BL74">
            <v>1633062</v>
          </cell>
        </row>
        <row r="75">
          <cell r="BL75">
            <v>1684313</v>
          </cell>
        </row>
        <row r="76">
          <cell r="BL76">
            <v>167023</v>
          </cell>
        </row>
        <row r="77">
          <cell r="BL77">
            <v>186911</v>
          </cell>
        </row>
        <row r="78">
          <cell r="BL78">
            <v>186911</v>
          </cell>
        </row>
        <row r="79">
          <cell r="BL79">
            <v>0</v>
          </cell>
        </row>
        <row r="80">
          <cell r="BL80">
            <v>0</v>
          </cell>
        </row>
        <row r="81">
          <cell r="BL81">
            <v>197021</v>
          </cell>
        </row>
        <row r="82">
          <cell r="BL82">
            <v>0</v>
          </cell>
        </row>
        <row r="83">
          <cell r="BL83">
            <v>197021</v>
          </cell>
        </row>
        <row r="84">
          <cell r="BL84">
            <v>0</v>
          </cell>
        </row>
        <row r="85">
          <cell r="BL85">
            <v>0</v>
          </cell>
        </row>
        <row r="86">
          <cell r="BL86">
            <v>177608212</v>
          </cell>
        </row>
        <row r="87">
          <cell r="BL87">
            <v>5922544</v>
          </cell>
        </row>
        <row r="88">
          <cell r="BL88">
            <v>51618166</v>
          </cell>
        </row>
        <row r="89">
          <cell r="BL89">
            <v>93976179</v>
          </cell>
        </row>
        <row r="90">
          <cell r="BL90">
            <v>10643622</v>
          </cell>
        </row>
        <row r="91">
          <cell r="BL91">
            <v>369878</v>
          </cell>
        </row>
        <row r="92">
          <cell r="BL92">
            <v>304774</v>
          </cell>
        </row>
        <row r="93">
          <cell r="BL93">
            <v>483243</v>
          </cell>
        </row>
        <row r="94">
          <cell r="BL94">
            <v>765756</v>
          </cell>
        </row>
        <row r="95">
          <cell r="BL95">
            <v>4977204</v>
          </cell>
        </row>
        <row r="96">
          <cell r="BL96">
            <v>8546846</v>
          </cell>
        </row>
        <row r="97">
          <cell r="BL97">
            <v>26144162</v>
          </cell>
        </row>
        <row r="98">
          <cell r="BL98">
            <v>20424101</v>
          </cell>
        </row>
        <row r="99">
          <cell r="BL99">
            <v>5720061</v>
          </cell>
        </row>
        <row r="100">
          <cell r="BL100">
            <v>0</v>
          </cell>
        </row>
        <row r="101">
          <cell r="BL101">
            <v>7674157</v>
          </cell>
        </row>
        <row r="102">
          <cell r="BL102">
            <v>215103</v>
          </cell>
        </row>
        <row r="103">
          <cell r="BL103">
            <v>0</v>
          </cell>
        </row>
        <row r="104">
          <cell r="BL104">
            <v>81428</v>
          </cell>
        </row>
        <row r="105">
          <cell r="BL105">
            <v>417960</v>
          </cell>
        </row>
        <row r="106">
          <cell r="BL106">
            <v>6959666</v>
          </cell>
        </row>
        <row r="107">
          <cell r="BL107">
            <v>6599567</v>
          </cell>
        </row>
        <row r="108">
          <cell r="BL108">
            <v>814</v>
          </cell>
        </row>
        <row r="109">
          <cell r="BL109">
            <v>5199065</v>
          </cell>
        </row>
        <row r="110">
          <cell r="BL110">
            <v>350807</v>
          </cell>
        </row>
        <row r="111">
          <cell r="BL111">
            <v>942857</v>
          </cell>
        </row>
        <row r="112">
          <cell r="BL112">
            <v>106024</v>
          </cell>
        </row>
        <row r="113">
          <cell r="BL113">
            <v>0</v>
          </cell>
        </row>
        <row r="114">
          <cell r="BL114">
            <v>20068476</v>
          </cell>
        </row>
        <row r="115">
          <cell r="BL115">
            <v>6159352</v>
          </cell>
        </row>
        <row r="116">
          <cell r="BL116">
            <v>424426</v>
          </cell>
        </row>
        <row r="117">
          <cell r="BL117">
            <v>54117</v>
          </cell>
        </row>
        <row r="118">
          <cell r="BL118">
            <v>7411363</v>
          </cell>
        </row>
        <row r="119">
          <cell r="BL119">
            <v>0</v>
          </cell>
        </row>
        <row r="120">
          <cell r="BL120">
            <v>6019218</v>
          </cell>
        </row>
        <row r="121">
          <cell r="BL121">
            <v>77695642</v>
          </cell>
        </row>
        <row r="122">
          <cell r="BL122">
            <v>9816154</v>
          </cell>
        </row>
        <row r="123">
          <cell r="BL123">
            <v>8132701</v>
          </cell>
        </row>
        <row r="124">
          <cell r="BL124">
            <v>33125609</v>
          </cell>
        </row>
        <row r="125">
          <cell r="BL125">
            <v>6193938</v>
          </cell>
        </row>
        <row r="126">
          <cell r="BL126">
            <v>4656617</v>
          </cell>
        </row>
        <row r="127">
          <cell r="BL127">
            <v>6318896</v>
          </cell>
        </row>
        <row r="128">
          <cell r="BL128">
            <v>8709647</v>
          </cell>
        </row>
        <row r="129">
          <cell r="BL129">
            <v>742080</v>
          </cell>
        </row>
        <row r="130">
          <cell r="BL130">
            <v>0</v>
          </cell>
        </row>
        <row r="131">
          <cell r="BL131">
            <v>482125</v>
          </cell>
        </row>
        <row r="132">
          <cell r="BL132">
            <v>134878</v>
          </cell>
        </row>
        <row r="133">
          <cell r="BL133">
            <v>347247</v>
          </cell>
        </row>
        <row r="134">
          <cell r="BL134">
            <v>6793530</v>
          </cell>
        </row>
        <row r="135">
          <cell r="BL135">
            <v>4402593</v>
          </cell>
        </row>
        <row r="136">
          <cell r="BL136">
            <v>660461</v>
          </cell>
        </row>
        <row r="137">
          <cell r="BL137">
            <v>73770</v>
          </cell>
        </row>
        <row r="138">
          <cell r="BL138">
            <v>78410</v>
          </cell>
        </row>
        <row r="139">
          <cell r="BL139">
            <v>293934</v>
          </cell>
        </row>
        <row r="140">
          <cell r="BL140">
            <v>433367</v>
          </cell>
        </row>
        <row r="141">
          <cell r="BL141">
            <v>0</v>
          </cell>
        </row>
        <row r="142">
          <cell r="BL142">
            <v>850995</v>
          </cell>
        </row>
        <row r="143">
          <cell r="BL143">
            <v>7503139</v>
          </cell>
        </row>
        <row r="144">
          <cell r="BL144">
            <v>7011684</v>
          </cell>
        </row>
        <row r="145">
          <cell r="BL145">
            <v>62933</v>
          </cell>
        </row>
        <row r="146">
          <cell r="BL146">
            <v>428508</v>
          </cell>
        </row>
        <row r="147">
          <cell r="BL147">
            <v>0</v>
          </cell>
        </row>
        <row r="148">
          <cell r="BL148">
            <v>14</v>
          </cell>
        </row>
        <row r="149">
          <cell r="BL149">
            <v>6041682</v>
          </cell>
        </row>
        <row r="150">
          <cell r="BL150">
            <v>282559</v>
          </cell>
        </row>
        <row r="151">
          <cell r="BL151">
            <v>4688369</v>
          </cell>
        </row>
        <row r="152">
          <cell r="BL152">
            <v>669798</v>
          </cell>
        </row>
        <row r="153">
          <cell r="BL153">
            <v>399868</v>
          </cell>
        </row>
        <row r="154">
          <cell r="BL154">
            <v>1088</v>
          </cell>
        </row>
        <row r="155">
          <cell r="BL155">
            <v>0</v>
          </cell>
        </row>
        <row r="156">
          <cell r="BL156">
            <v>71262029</v>
          </cell>
        </row>
        <row r="157">
          <cell r="BL157">
            <v>13257433</v>
          </cell>
        </row>
        <row r="158">
          <cell r="BL158">
            <v>4283957</v>
          </cell>
        </row>
        <row r="159">
          <cell r="BL159">
            <v>16902613</v>
          </cell>
        </row>
        <row r="160">
          <cell r="BL160">
            <v>36714798</v>
          </cell>
        </row>
        <row r="161">
          <cell r="BL161">
            <v>0</v>
          </cell>
        </row>
        <row r="162">
          <cell r="BL162">
            <v>103228</v>
          </cell>
        </row>
        <row r="163">
          <cell r="BL163">
            <v>525363</v>
          </cell>
        </row>
        <row r="164">
          <cell r="BL164">
            <v>5290</v>
          </cell>
        </row>
        <row r="165">
          <cell r="BL165">
            <v>6071</v>
          </cell>
        </row>
        <row r="166">
          <cell r="BL166">
            <v>323480</v>
          </cell>
        </row>
        <row r="167">
          <cell r="BL167">
            <v>190522</v>
          </cell>
        </row>
        <row r="168">
          <cell r="BL168">
            <v>16537024</v>
          </cell>
        </row>
        <row r="169">
          <cell r="BL169">
            <v>11731417</v>
          </cell>
        </row>
        <row r="170">
          <cell r="BL170">
            <v>4805607</v>
          </cell>
        </row>
        <row r="171">
          <cell r="BL171">
            <v>2</v>
          </cell>
        </row>
        <row r="172">
          <cell r="BL172">
            <v>2</v>
          </cell>
        </row>
        <row r="173">
          <cell r="BL173">
            <v>0</v>
          </cell>
        </row>
        <row r="174">
          <cell r="BL174">
            <v>2</v>
          </cell>
        </row>
        <row r="175">
          <cell r="BL175">
            <v>0</v>
          </cell>
        </row>
        <row r="176">
          <cell r="BL176">
            <v>0</v>
          </cell>
        </row>
        <row r="177">
          <cell r="BL177">
            <v>0</v>
          </cell>
        </row>
        <row r="178">
          <cell r="BL178">
            <v>0</v>
          </cell>
        </row>
        <row r="179">
          <cell r="BL179">
            <v>0</v>
          </cell>
        </row>
        <row r="180">
          <cell r="BL180">
            <v>0</v>
          </cell>
        </row>
        <row r="181">
          <cell r="BL181">
            <v>0</v>
          </cell>
        </row>
        <row r="182">
          <cell r="BL182">
            <v>0</v>
          </cell>
        </row>
        <row r="183">
          <cell r="BL183">
            <v>0</v>
          </cell>
        </row>
        <row r="184">
          <cell r="BL184">
            <v>0</v>
          </cell>
        </row>
        <row r="185">
          <cell r="BL185">
            <v>0</v>
          </cell>
        </row>
        <row r="186">
          <cell r="BL186">
            <v>0</v>
          </cell>
        </row>
        <row r="187">
          <cell r="BL187">
            <v>0</v>
          </cell>
        </row>
        <row r="188">
          <cell r="BL188">
            <v>0</v>
          </cell>
        </row>
        <row r="189">
          <cell r="BL189">
            <v>0</v>
          </cell>
        </row>
        <row r="190">
          <cell r="BL190">
            <v>0</v>
          </cell>
        </row>
        <row r="191">
          <cell r="BL191">
            <v>32451838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"/>
      <sheetName val="filtros"/>
      <sheetName val="Aliceweb_parte_1"/>
    </sheetNames>
    <sheetDataSet>
      <sheetData sheetId="0">
        <row r="12">
          <cell r="BL12">
            <v>3814666744</v>
          </cell>
        </row>
        <row r="13">
          <cell r="BL13">
            <v>288669611</v>
          </cell>
        </row>
        <row r="14">
          <cell r="BL14">
            <v>288434886</v>
          </cell>
        </row>
        <row r="15">
          <cell r="BL15">
            <v>275737130</v>
          </cell>
        </row>
        <row r="16">
          <cell r="BL16">
            <v>281429</v>
          </cell>
        </row>
        <row r="17">
          <cell r="BL17">
            <v>817185</v>
          </cell>
        </row>
        <row r="18">
          <cell r="BL18">
            <v>11599142</v>
          </cell>
        </row>
        <row r="19">
          <cell r="BL19">
            <v>0</v>
          </cell>
        </row>
        <row r="20">
          <cell r="BL20">
            <v>0</v>
          </cell>
        </row>
        <row r="21">
          <cell r="BL21">
            <v>0</v>
          </cell>
        </row>
        <row r="22">
          <cell r="BL22">
            <v>0</v>
          </cell>
        </row>
        <row r="23">
          <cell r="BL23">
            <v>234725</v>
          </cell>
        </row>
        <row r="24">
          <cell r="BL24">
            <v>234725</v>
          </cell>
        </row>
        <row r="25">
          <cell r="BL25">
            <v>83068</v>
          </cell>
        </row>
        <row r="26">
          <cell r="BL26">
            <v>83068</v>
          </cell>
        </row>
        <row r="27">
          <cell r="BL27">
            <v>83068</v>
          </cell>
        </row>
        <row r="28">
          <cell r="BL28">
            <v>1939433</v>
          </cell>
        </row>
        <row r="29">
          <cell r="BL29">
            <v>0</v>
          </cell>
        </row>
        <row r="30">
          <cell r="BL30">
            <v>0</v>
          </cell>
        </row>
        <row r="31">
          <cell r="BL31">
            <v>2483</v>
          </cell>
        </row>
        <row r="32">
          <cell r="BL32">
            <v>2483</v>
          </cell>
        </row>
        <row r="33">
          <cell r="BL33">
            <v>0</v>
          </cell>
        </row>
        <row r="34">
          <cell r="BL34">
            <v>0</v>
          </cell>
        </row>
        <row r="35">
          <cell r="BL35">
            <v>0</v>
          </cell>
        </row>
        <row r="36">
          <cell r="BL36">
            <v>0</v>
          </cell>
        </row>
        <row r="37">
          <cell r="BL37">
            <v>1936950</v>
          </cell>
        </row>
        <row r="38">
          <cell r="BL38">
            <v>320676</v>
          </cell>
        </row>
        <row r="39">
          <cell r="BL39">
            <v>1616274</v>
          </cell>
        </row>
        <row r="40">
          <cell r="BL40">
            <v>3503371860</v>
          </cell>
        </row>
        <row r="41">
          <cell r="BL41">
            <v>407292739</v>
          </cell>
        </row>
        <row r="42">
          <cell r="BL42">
            <v>198114713</v>
          </cell>
        </row>
        <row r="43">
          <cell r="BL43">
            <v>3364238</v>
          </cell>
        </row>
        <row r="44">
          <cell r="BL44">
            <v>161401278</v>
          </cell>
        </row>
        <row r="45">
          <cell r="BL45">
            <v>9230</v>
          </cell>
        </row>
        <row r="46">
          <cell r="BL46">
            <v>27184336</v>
          </cell>
        </row>
        <row r="47">
          <cell r="BL47">
            <v>0</v>
          </cell>
        </row>
        <row r="48">
          <cell r="BL48">
            <v>0</v>
          </cell>
        </row>
        <row r="49">
          <cell r="BL49">
            <v>16114264</v>
          </cell>
        </row>
        <row r="50">
          <cell r="BL50">
            <v>1104680</v>
          </cell>
        </row>
        <row r="51">
          <cell r="BL51">
            <v>348080775</v>
          </cell>
        </row>
        <row r="52">
          <cell r="BL52">
            <v>348080775</v>
          </cell>
        </row>
        <row r="53">
          <cell r="BL53">
            <v>9185195</v>
          </cell>
        </row>
        <row r="54">
          <cell r="BL54">
            <v>205997</v>
          </cell>
        </row>
        <row r="55">
          <cell r="BL55">
            <v>1674533</v>
          </cell>
        </row>
        <row r="56">
          <cell r="BL56">
            <v>360397</v>
          </cell>
        </row>
        <row r="57">
          <cell r="BL57">
            <v>17442</v>
          </cell>
        </row>
        <row r="58">
          <cell r="BL58">
            <v>0</v>
          </cell>
        </row>
        <row r="59">
          <cell r="BL59">
            <v>6475111</v>
          </cell>
        </row>
        <row r="60">
          <cell r="BL60">
            <v>451715</v>
          </cell>
        </row>
        <row r="61">
          <cell r="BL61">
            <v>0</v>
          </cell>
        </row>
        <row r="62">
          <cell r="BL62">
            <v>4012250</v>
          </cell>
        </row>
        <row r="63">
          <cell r="BL63">
            <v>407334</v>
          </cell>
        </row>
        <row r="64">
          <cell r="BL64">
            <v>3604916</v>
          </cell>
        </row>
        <row r="65">
          <cell r="BL65">
            <v>90538688</v>
          </cell>
        </row>
        <row r="66">
          <cell r="BL66">
            <v>47828406</v>
          </cell>
        </row>
        <row r="67">
          <cell r="BL67">
            <v>987383</v>
          </cell>
        </row>
        <row r="68">
          <cell r="BL68">
            <v>41722899</v>
          </cell>
        </row>
        <row r="69">
          <cell r="BL69">
            <v>12727860</v>
          </cell>
        </row>
        <row r="70">
          <cell r="BL70">
            <v>9664079</v>
          </cell>
        </row>
        <row r="71">
          <cell r="BL71">
            <v>3063781</v>
          </cell>
        </row>
        <row r="72">
          <cell r="BL72">
            <v>13846173</v>
          </cell>
        </row>
        <row r="73">
          <cell r="BL73">
            <v>10949009</v>
          </cell>
        </row>
        <row r="74">
          <cell r="BL74">
            <v>1162288</v>
          </cell>
        </row>
        <row r="75">
          <cell r="BL75">
            <v>1449103</v>
          </cell>
        </row>
        <row r="76">
          <cell r="BL76">
            <v>285773</v>
          </cell>
        </row>
        <row r="77">
          <cell r="BL77">
            <v>318300</v>
          </cell>
        </row>
        <row r="78">
          <cell r="BL78">
            <v>318300</v>
          </cell>
        </row>
        <row r="79">
          <cell r="BL79">
            <v>0</v>
          </cell>
        </row>
        <row r="80">
          <cell r="BL80">
            <v>0</v>
          </cell>
        </row>
        <row r="81">
          <cell r="BL81">
            <v>10556795</v>
          </cell>
        </row>
        <row r="82">
          <cell r="BL82">
            <v>0</v>
          </cell>
        </row>
        <row r="83">
          <cell r="BL83">
            <v>10556795</v>
          </cell>
        </row>
        <row r="84">
          <cell r="BL84">
            <v>0</v>
          </cell>
        </row>
        <row r="85">
          <cell r="BL85">
            <v>0</v>
          </cell>
        </row>
        <row r="86">
          <cell r="BL86">
            <v>241439582</v>
          </cell>
        </row>
        <row r="87">
          <cell r="BL87">
            <v>7963689</v>
          </cell>
        </row>
        <row r="88">
          <cell r="BL88">
            <v>79051006</v>
          </cell>
        </row>
        <row r="89">
          <cell r="BL89">
            <v>128713565</v>
          </cell>
        </row>
        <row r="90">
          <cell r="BL90">
            <v>263502</v>
          </cell>
        </row>
        <row r="91">
          <cell r="BL91">
            <v>923080</v>
          </cell>
        </row>
        <row r="92">
          <cell r="BL92">
            <v>127593</v>
          </cell>
        </row>
        <row r="93">
          <cell r="BL93">
            <v>778421</v>
          </cell>
        </row>
        <row r="94">
          <cell r="BL94">
            <v>1496876</v>
          </cell>
        </row>
        <row r="95">
          <cell r="BL95">
            <v>17808774</v>
          </cell>
        </row>
        <row r="96">
          <cell r="BL96">
            <v>4313076</v>
          </cell>
        </row>
        <row r="97">
          <cell r="BL97">
            <v>35736226</v>
          </cell>
        </row>
        <row r="98">
          <cell r="BL98">
            <v>24048012</v>
          </cell>
        </row>
        <row r="99">
          <cell r="BL99">
            <v>11688094</v>
          </cell>
        </row>
        <row r="100">
          <cell r="BL100">
            <v>120</v>
          </cell>
        </row>
        <row r="101">
          <cell r="BL101">
            <v>6072705</v>
          </cell>
        </row>
        <row r="102">
          <cell r="BL102">
            <v>463581</v>
          </cell>
        </row>
        <row r="103">
          <cell r="BL103">
            <v>0</v>
          </cell>
        </row>
        <row r="104">
          <cell r="BL104">
            <v>43660</v>
          </cell>
        </row>
        <row r="105">
          <cell r="BL105">
            <v>427407</v>
          </cell>
        </row>
        <row r="106">
          <cell r="BL106">
            <v>5138057</v>
          </cell>
        </row>
        <row r="107">
          <cell r="BL107">
            <v>8557549</v>
          </cell>
        </row>
        <row r="108">
          <cell r="BL108">
            <v>0</v>
          </cell>
        </row>
        <row r="109">
          <cell r="BL109">
            <v>6337741</v>
          </cell>
        </row>
        <row r="110">
          <cell r="BL110">
            <v>510316</v>
          </cell>
        </row>
        <row r="111">
          <cell r="BL111">
            <v>1485741</v>
          </cell>
        </row>
        <row r="112">
          <cell r="BL112">
            <v>223751</v>
          </cell>
        </row>
        <row r="113">
          <cell r="BL113">
            <v>0</v>
          </cell>
        </row>
        <row r="114">
          <cell r="BL114">
            <v>30362771</v>
          </cell>
        </row>
        <row r="115">
          <cell r="BL115">
            <v>4386700</v>
          </cell>
        </row>
        <row r="116">
          <cell r="BL116">
            <v>561598</v>
          </cell>
        </row>
        <row r="117">
          <cell r="BL117">
            <v>35368</v>
          </cell>
        </row>
        <row r="118">
          <cell r="BL118">
            <v>14460541</v>
          </cell>
        </row>
        <row r="119">
          <cell r="BL119">
            <v>0</v>
          </cell>
        </row>
        <row r="120">
          <cell r="BL120">
            <v>10918564</v>
          </cell>
        </row>
        <row r="121">
          <cell r="BL121">
            <v>128410520</v>
          </cell>
        </row>
        <row r="122">
          <cell r="BL122">
            <v>12658250</v>
          </cell>
        </row>
        <row r="123">
          <cell r="BL123">
            <v>16496380</v>
          </cell>
        </row>
        <row r="124">
          <cell r="BL124">
            <v>64031047</v>
          </cell>
        </row>
        <row r="125">
          <cell r="BL125">
            <v>6965321</v>
          </cell>
        </row>
        <row r="126">
          <cell r="BL126">
            <v>4699837</v>
          </cell>
        </row>
        <row r="127">
          <cell r="BL127">
            <v>8835042</v>
          </cell>
        </row>
        <row r="128">
          <cell r="BL128">
            <v>12833377</v>
          </cell>
        </row>
        <row r="129">
          <cell r="BL129">
            <v>1891266</v>
          </cell>
        </row>
        <row r="130">
          <cell r="BL130">
            <v>0</v>
          </cell>
        </row>
        <row r="131">
          <cell r="BL131">
            <v>546312</v>
          </cell>
        </row>
        <row r="132">
          <cell r="BL132">
            <v>164289</v>
          </cell>
        </row>
        <row r="133">
          <cell r="BL133">
            <v>382023</v>
          </cell>
        </row>
        <row r="134">
          <cell r="BL134">
            <v>14796371</v>
          </cell>
        </row>
        <row r="135">
          <cell r="BL135">
            <v>10456125</v>
          </cell>
        </row>
        <row r="136">
          <cell r="BL136">
            <v>1322182</v>
          </cell>
        </row>
        <row r="137">
          <cell r="BL137">
            <v>99858</v>
          </cell>
        </row>
        <row r="138">
          <cell r="BL138">
            <v>225220</v>
          </cell>
        </row>
        <row r="139">
          <cell r="BL139">
            <v>308043</v>
          </cell>
        </row>
        <row r="140">
          <cell r="BL140">
            <v>1046693</v>
          </cell>
        </row>
        <row r="141">
          <cell r="BL141">
            <v>0</v>
          </cell>
        </row>
        <row r="142">
          <cell r="BL142">
            <v>1338250</v>
          </cell>
        </row>
        <row r="143">
          <cell r="BL143">
            <v>10353886</v>
          </cell>
        </row>
        <row r="144">
          <cell r="BL144">
            <v>9344180</v>
          </cell>
        </row>
        <row r="145">
          <cell r="BL145">
            <v>63464</v>
          </cell>
        </row>
        <row r="146">
          <cell r="BL146">
            <v>946149</v>
          </cell>
        </row>
        <row r="147">
          <cell r="BL147">
            <v>0</v>
          </cell>
        </row>
        <row r="148">
          <cell r="BL148">
            <v>93</v>
          </cell>
        </row>
        <row r="149">
          <cell r="BL149">
            <v>4391704</v>
          </cell>
        </row>
        <row r="150">
          <cell r="BL150">
            <v>436861</v>
          </cell>
        </row>
        <row r="151">
          <cell r="BL151">
            <v>2319508</v>
          </cell>
        </row>
        <row r="152">
          <cell r="BL152">
            <v>988376</v>
          </cell>
        </row>
        <row r="153">
          <cell r="BL153">
            <v>644677</v>
          </cell>
        </row>
        <row r="154">
          <cell r="BL154">
            <v>2282</v>
          </cell>
        </row>
        <row r="155">
          <cell r="BL155">
            <v>0</v>
          </cell>
        </row>
        <row r="156">
          <cell r="BL156">
            <v>153383419</v>
          </cell>
        </row>
        <row r="157">
          <cell r="BL157">
            <v>70790626</v>
          </cell>
        </row>
        <row r="158">
          <cell r="BL158">
            <v>10361386</v>
          </cell>
        </row>
        <row r="159">
          <cell r="BL159">
            <v>27799001</v>
          </cell>
        </row>
        <row r="160">
          <cell r="BL160">
            <v>43537692</v>
          </cell>
        </row>
        <row r="161">
          <cell r="BL161">
            <v>0</v>
          </cell>
        </row>
        <row r="162">
          <cell r="BL162">
            <v>894714</v>
          </cell>
        </row>
        <row r="163">
          <cell r="BL163">
            <v>1937559802</v>
          </cell>
        </row>
        <row r="164">
          <cell r="BL164">
            <v>1936700642</v>
          </cell>
        </row>
        <row r="165">
          <cell r="BL165">
            <v>355002</v>
          </cell>
        </row>
        <row r="166">
          <cell r="BL166">
            <v>293126</v>
          </cell>
        </row>
        <row r="167">
          <cell r="BL167">
            <v>211032</v>
          </cell>
        </row>
        <row r="168">
          <cell r="BL168">
            <v>35202238</v>
          </cell>
        </row>
        <row r="169">
          <cell r="BL169">
            <v>21883013</v>
          </cell>
        </row>
        <row r="170">
          <cell r="BL170">
            <v>13319225</v>
          </cell>
        </row>
        <row r="171">
          <cell r="BL171">
            <v>104</v>
          </cell>
        </row>
        <row r="172">
          <cell r="BL172">
            <v>104</v>
          </cell>
        </row>
        <row r="173">
          <cell r="BL173">
            <v>0</v>
          </cell>
        </row>
        <row r="174">
          <cell r="BL174">
            <v>104</v>
          </cell>
        </row>
        <row r="175">
          <cell r="BL175">
            <v>0</v>
          </cell>
        </row>
        <row r="176">
          <cell r="BL176">
            <v>0</v>
          </cell>
        </row>
        <row r="177">
          <cell r="BL177">
            <v>0</v>
          </cell>
        </row>
        <row r="178">
          <cell r="BL178">
            <v>0</v>
          </cell>
        </row>
        <row r="179">
          <cell r="BL179">
            <v>0</v>
          </cell>
        </row>
        <row r="180">
          <cell r="BL180">
            <v>0</v>
          </cell>
        </row>
        <row r="181">
          <cell r="BL181">
            <v>542</v>
          </cell>
        </row>
        <row r="182">
          <cell r="BL182">
            <v>542</v>
          </cell>
        </row>
        <row r="183">
          <cell r="BL183">
            <v>0</v>
          </cell>
        </row>
        <row r="184">
          <cell r="BL184">
            <v>0</v>
          </cell>
        </row>
        <row r="185">
          <cell r="BL185">
            <v>542</v>
          </cell>
        </row>
        <row r="186">
          <cell r="BL186">
            <v>0</v>
          </cell>
        </row>
        <row r="187">
          <cell r="BL187">
            <v>0</v>
          </cell>
        </row>
        <row r="188">
          <cell r="BL188">
            <v>0</v>
          </cell>
        </row>
        <row r="189">
          <cell r="BL189">
            <v>0</v>
          </cell>
        </row>
        <row r="190">
          <cell r="BL190">
            <v>0</v>
          </cell>
        </row>
        <row r="191">
          <cell r="BL191">
            <v>20602126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"/>
      <sheetName val="filtros"/>
      <sheetName val="dadNov"/>
    </sheetNames>
    <sheetDataSet>
      <sheetData sheetId="0">
        <row r="12">
          <cell r="BL12">
            <v>2613211478</v>
          </cell>
        </row>
        <row r="13">
          <cell r="BL13">
            <v>81907801</v>
          </cell>
        </row>
        <row r="14">
          <cell r="BL14">
            <v>81445953</v>
          </cell>
        </row>
        <row r="15">
          <cell r="BL15">
            <v>71298799</v>
          </cell>
        </row>
        <row r="16">
          <cell r="BL16">
            <v>312238</v>
          </cell>
        </row>
        <row r="17">
          <cell r="BL17">
            <v>591024</v>
          </cell>
        </row>
        <row r="18">
          <cell r="BL18">
            <v>9243892</v>
          </cell>
        </row>
        <row r="19">
          <cell r="BL19">
            <v>0</v>
          </cell>
        </row>
        <row r="20">
          <cell r="BL20">
            <v>0</v>
          </cell>
        </row>
        <row r="21">
          <cell r="BL21">
            <v>0</v>
          </cell>
        </row>
        <row r="22">
          <cell r="BL22">
            <v>0</v>
          </cell>
        </row>
        <row r="23">
          <cell r="BL23">
            <v>461848</v>
          </cell>
        </row>
        <row r="24">
          <cell r="BL24">
            <v>461848</v>
          </cell>
        </row>
        <row r="25">
          <cell r="BL25">
            <v>65464</v>
          </cell>
        </row>
        <row r="26">
          <cell r="BL26">
            <v>65464</v>
          </cell>
        </row>
        <row r="27">
          <cell r="BL27">
            <v>65464</v>
          </cell>
        </row>
        <row r="28">
          <cell r="BL28">
            <v>1381138</v>
          </cell>
        </row>
        <row r="29">
          <cell r="BL29">
            <v>64400</v>
          </cell>
        </row>
        <row r="30">
          <cell r="BL30">
            <v>64400</v>
          </cell>
        </row>
        <row r="31">
          <cell r="BL31">
            <v>2586</v>
          </cell>
        </row>
        <row r="32">
          <cell r="BL32">
            <v>2586</v>
          </cell>
        </row>
        <row r="33">
          <cell r="BL33">
            <v>0</v>
          </cell>
        </row>
        <row r="34">
          <cell r="BL34">
            <v>0</v>
          </cell>
        </row>
        <row r="35">
          <cell r="BL35">
            <v>0</v>
          </cell>
        </row>
        <row r="36">
          <cell r="BL36">
            <v>0</v>
          </cell>
        </row>
        <row r="37">
          <cell r="BL37">
            <v>1314152</v>
          </cell>
        </row>
        <row r="38">
          <cell r="BL38">
            <v>198896</v>
          </cell>
        </row>
        <row r="39">
          <cell r="BL39">
            <v>1115256</v>
          </cell>
        </row>
        <row r="40">
          <cell r="BL40">
            <v>2518121470</v>
          </cell>
        </row>
        <row r="41">
          <cell r="BL41">
            <v>385696210</v>
          </cell>
        </row>
        <row r="42">
          <cell r="BL42">
            <v>164636521</v>
          </cell>
        </row>
        <row r="43">
          <cell r="BL43">
            <v>4122494</v>
          </cell>
        </row>
        <row r="44">
          <cell r="BL44">
            <v>189080112</v>
          </cell>
        </row>
        <row r="45">
          <cell r="BL45">
            <v>101721</v>
          </cell>
        </row>
        <row r="46">
          <cell r="BL46">
            <v>12437285</v>
          </cell>
        </row>
        <row r="47">
          <cell r="BL47">
            <v>73</v>
          </cell>
        </row>
        <row r="48">
          <cell r="BL48">
            <v>0</v>
          </cell>
        </row>
        <row r="49">
          <cell r="BL49">
            <v>14570326</v>
          </cell>
        </row>
        <row r="50">
          <cell r="BL50">
            <v>747678</v>
          </cell>
        </row>
        <row r="51">
          <cell r="BL51">
            <v>178196383</v>
          </cell>
        </row>
        <row r="52">
          <cell r="BL52">
            <v>178196383</v>
          </cell>
        </row>
        <row r="53">
          <cell r="BL53">
            <v>6083706</v>
          </cell>
        </row>
        <row r="54">
          <cell r="BL54">
            <v>707815</v>
          </cell>
        </row>
        <row r="55">
          <cell r="BL55">
            <v>972857</v>
          </cell>
        </row>
        <row r="56">
          <cell r="BL56">
            <v>216866</v>
          </cell>
        </row>
        <row r="57">
          <cell r="BL57">
            <v>22540</v>
          </cell>
        </row>
        <row r="58">
          <cell r="BL58">
            <v>0</v>
          </cell>
        </row>
        <row r="59">
          <cell r="BL59">
            <v>3680490</v>
          </cell>
        </row>
        <row r="60">
          <cell r="BL60">
            <v>483138</v>
          </cell>
        </row>
        <row r="61">
          <cell r="BL61">
            <v>0</v>
          </cell>
        </row>
        <row r="62">
          <cell r="BL62">
            <v>3684634</v>
          </cell>
        </row>
        <row r="63">
          <cell r="BL63">
            <v>294583</v>
          </cell>
        </row>
        <row r="64">
          <cell r="BL64">
            <v>3390051</v>
          </cell>
        </row>
        <row r="65">
          <cell r="BL65">
            <v>85721886</v>
          </cell>
        </row>
        <row r="66">
          <cell r="BL66">
            <v>50201862</v>
          </cell>
        </row>
        <row r="67">
          <cell r="BL67">
            <v>937741</v>
          </cell>
        </row>
        <row r="68">
          <cell r="BL68">
            <v>34582283</v>
          </cell>
        </row>
        <row r="69">
          <cell r="BL69">
            <v>17274301</v>
          </cell>
        </row>
        <row r="70">
          <cell r="BL70">
            <v>15578495</v>
          </cell>
        </row>
        <row r="71">
          <cell r="BL71">
            <v>1695806</v>
          </cell>
        </row>
        <row r="72">
          <cell r="BL72">
            <v>22048546</v>
          </cell>
        </row>
        <row r="73">
          <cell r="BL73">
            <v>18832584</v>
          </cell>
        </row>
        <row r="74">
          <cell r="BL74">
            <v>1148184</v>
          </cell>
        </row>
        <row r="75">
          <cell r="BL75">
            <v>1856042</v>
          </cell>
        </row>
        <row r="76">
          <cell r="BL76">
            <v>211736</v>
          </cell>
        </row>
        <row r="77">
          <cell r="BL77">
            <v>497776</v>
          </cell>
        </row>
        <row r="78">
          <cell r="BL78">
            <v>497776</v>
          </cell>
        </row>
        <row r="79">
          <cell r="BL79">
            <v>0</v>
          </cell>
        </row>
        <row r="80">
          <cell r="BL80">
            <v>0</v>
          </cell>
        </row>
        <row r="81">
          <cell r="BL81">
            <v>38245668</v>
          </cell>
        </row>
        <row r="82">
          <cell r="BL82">
            <v>0</v>
          </cell>
        </row>
        <row r="83">
          <cell r="BL83">
            <v>38245668</v>
          </cell>
        </row>
        <row r="84">
          <cell r="BL84">
            <v>0</v>
          </cell>
        </row>
        <row r="85">
          <cell r="BL85">
            <v>0</v>
          </cell>
        </row>
        <row r="86">
          <cell r="BL86">
            <v>212150261</v>
          </cell>
        </row>
        <row r="87">
          <cell r="BL87">
            <v>3959549</v>
          </cell>
        </row>
        <row r="88">
          <cell r="BL88">
            <v>66315401</v>
          </cell>
        </row>
        <row r="89">
          <cell r="BL89">
            <v>116182611</v>
          </cell>
        </row>
        <row r="90">
          <cell r="BL90">
            <v>337149</v>
          </cell>
        </row>
        <row r="91">
          <cell r="BL91">
            <v>1084861</v>
          </cell>
        </row>
        <row r="92">
          <cell r="BL92">
            <v>190643</v>
          </cell>
        </row>
        <row r="93">
          <cell r="BL93">
            <v>610589</v>
          </cell>
        </row>
        <row r="94">
          <cell r="BL94">
            <v>634772</v>
          </cell>
        </row>
        <row r="95">
          <cell r="BL95">
            <v>18194251</v>
          </cell>
        </row>
        <row r="96">
          <cell r="BL96">
            <v>4640435</v>
          </cell>
        </row>
        <row r="97">
          <cell r="BL97">
            <v>33741778</v>
          </cell>
        </row>
        <row r="98">
          <cell r="BL98">
            <v>25595224</v>
          </cell>
        </row>
        <row r="99">
          <cell r="BL99">
            <v>8146447</v>
          </cell>
        </row>
        <row r="100">
          <cell r="BL100">
            <v>107</v>
          </cell>
        </row>
        <row r="101">
          <cell r="BL101">
            <v>5609801</v>
          </cell>
        </row>
        <row r="102">
          <cell r="BL102">
            <v>459758</v>
          </cell>
        </row>
        <row r="103">
          <cell r="BL103">
            <v>0</v>
          </cell>
        </row>
        <row r="104">
          <cell r="BL104">
            <v>32258</v>
          </cell>
        </row>
        <row r="105">
          <cell r="BL105">
            <v>313719</v>
          </cell>
        </row>
        <row r="106">
          <cell r="BL106">
            <v>4804066</v>
          </cell>
        </row>
        <row r="107">
          <cell r="BL107">
            <v>8965664</v>
          </cell>
        </row>
        <row r="108">
          <cell r="BL108">
            <v>33</v>
          </cell>
        </row>
        <row r="109">
          <cell r="BL109">
            <v>7869839</v>
          </cell>
        </row>
        <row r="110">
          <cell r="BL110">
            <v>476801</v>
          </cell>
        </row>
        <row r="111">
          <cell r="BL111">
            <v>351217</v>
          </cell>
        </row>
        <row r="112">
          <cell r="BL112">
            <v>267774</v>
          </cell>
        </row>
        <row r="113">
          <cell r="BL113">
            <v>0</v>
          </cell>
        </row>
        <row r="114">
          <cell r="BL114">
            <v>27190718</v>
          </cell>
        </row>
        <row r="115">
          <cell r="BL115">
            <v>4411894</v>
          </cell>
        </row>
        <row r="116">
          <cell r="BL116">
            <v>96259</v>
          </cell>
        </row>
        <row r="117">
          <cell r="BL117">
            <v>83357</v>
          </cell>
        </row>
        <row r="118">
          <cell r="BL118">
            <v>12344328</v>
          </cell>
        </row>
        <row r="119">
          <cell r="BL119">
            <v>0</v>
          </cell>
        </row>
        <row r="120">
          <cell r="BL120">
            <v>10254880</v>
          </cell>
        </row>
        <row r="121">
          <cell r="BL121">
            <v>106576203</v>
          </cell>
        </row>
        <row r="122">
          <cell r="BL122">
            <v>11809439</v>
          </cell>
        </row>
        <row r="123">
          <cell r="BL123">
            <v>12815264</v>
          </cell>
        </row>
        <row r="124">
          <cell r="BL124">
            <v>49214577</v>
          </cell>
        </row>
        <row r="125">
          <cell r="BL125">
            <v>6775065</v>
          </cell>
        </row>
        <row r="126">
          <cell r="BL126">
            <v>2163261</v>
          </cell>
        </row>
        <row r="127">
          <cell r="BL127">
            <v>8331259</v>
          </cell>
        </row>
        <row r="128">
          <cell r="BL128">
            <v>13715070</v>
          </cell>
        </row>
        <row r="129">
          <cell r="BL129">
            <v>1752268</v>
          </cell>
        </row>
        <row r="130">
          <cell r="BL130">
            <v>0</v>
          </cell>
        </row>
        <row r="131">
          <cell r="BL131">
            <v>510052</v>
          </cell>
        </row>
        <row r="132">
          <cell r="BL132">
            <v>190305</v>
          </cell>
        </row>
        <row r="133">
          <cell r="BL133">
            <v>319747</v>
          </cell>
        </row>
        <row r="134">
          <cell r="BL134">
            <v>6731461</v>
          </cell>
        </row>
        <row r="135">
          <cell r="BL135">
            <v>3448778</v>
          </cell>
        </row>
        <row r="136">
          <cell r="BL136">
            <v>950220</v>
          </cell>
        </row>
        <row r="137">
          <cell r="BL137">
            <v>52125</v>
          </cell>
        </row>
        <row r="138">
          <cell r="BL138">
            <v>88673</v>
          </cell>
        </row>
        <row r="139">
          <cell r="BL139">
            <v>138719</v>
          </cell>
        </row>
        <row r="140">
          <cell r="BL140">
            <v>741941</v>
          </cell>
        </row>
        <row r="141">
          <cell r="BL141">
            <v>0</v>
          </cell>
        </row>
        <row r="142">
          <cell r="BL142">
            <v>1311005</v>
          </cell>
        </row>
        <row r="143">
          <cell r="BL143">
            <v>9033257</v>
          </cell>
        </row>
        <row r="144">
          <cell r="BL144">
            <v>8259027</v>
          </cell>
        </row>
        <row r="145">
          <cell r="BL145">
            <v>36238</v>
          </cell>
        </row>
        <row r="146">
          <cell r="BL146">
            <v>737992</v>
          </cell>
        </row>
        <row r="147">
          <cell r="BL147">
            <v>0</v>
          </cell>
        </row>
        <row r="148">
          <cell r="BL148">
            <v>0</v>
          </cell>
        </row>
        <row r="149">
          <cell r="BL149">
            <v>4333770</v>
          </cell>
        </row>
        <row r="150">
          <cell r="BL150">
            <v>534128</v>
          </cell>
        </row>
        <row r="151">
          <cell r="BL151">
            <v>2277540</v>
          </cell>
        </row>
        <row r="152">
          <cell r="BL152">
            <v>982787</v>
          </cell>
        </row>
        <row r="153">
          <cell r="BL153">
            <v>514438</v>
          </cell>
        </row>
        <row r="154">
          <cell r="BL154">
            <v>24877</v>
          </cell>
        </row>
        <row r="155">
          <cell r="BL155">
            <v>0</v>
          </cell>
        </row>
        <row r="156">
          <cell r="BL156">
            <v>125625082</v>
          </cell>
        </row>
        <row r="157">
          <cell r="BL157">
            <v>45286156</v>
          </cell>
        </row>
        <row r="158">
          <cell r="BL158">
            <v>14162766</v>
          </cell>
        </row>
        <row r="159">
          <cell r="BL159">
            <v>32293124</v>
          </cell>
        </row>
        <row r="160">
          <cell r="BL160">
            <v>33640581</v>
          </cell>
        </row>
        <row r="161">
          <cell r="BL161">
            <v>0</v>
          </cell>
        </row>
        <row r="162">
          <cell r="BL162">
            <v>242455</v>
          </cell>
        </row>
        <row r="163">
          <cell r="BL163">
            <v>1209896711</v>
          </cell>
        </row>
        <row r="164">
          <cell r="BL164">
            <v>1209279971</v>
          </cell>
        </row>
        <row r="165">
          <cell r="BL165">
            <v>172835</v>
          </cell>
        </row>
        <row r="166">
          <cell r="BL166">
            <v>274049</v>
          </cell>
        </row>
        <row r="167">
          <cell r="BL167">
            <v>169856</v>
          </cell>
        </row>
        <row r="168">
          <cell r="BL168">
            <v>30307602</v>
          </cell>
        </row>
        <row r="169">
          <cell r="BL169">
            <v>20527750</v>
          </cell>
        </row>
        <row r="170">
          <cell r="BL170">
            <v>9779852</v>
          </cell>
        </row>
        <row r="171">
          <cell r="BL171">
            <v>875</v>
          </cell>
        </row>
        <row r="172">
          <cell r="BL172">
            <v>875</v>
          </cell>
        </row>
        <row r="173">
          <cell r="BL173">
            <v>0</v>
          </cell>
        </row>
        <row r="174">
          <cell r="BL174">
            <v>875</v>
          </cell>
        </row>
        <row r="175">
          <cell r="BL175">
            <v>0</v>
          </cell>
        </row>
        <row r="176">
          <cell r="BL176">
            <v>0</v>
          </cell>
        </row>
        <row r="177">
          <cell r="BL177">
            <v>0</v>
          </cell>
        </row>
        <row r="178">
          <cell r="BL178">
            <v>0</v>
          </cell>
        </row>
        <row r="179">
          <cell r="BL179">
            <v>0</v>
          </cell>
        </row>
        <row r="180">
          <cell r="BL180">
            <v>0</v>
          </cell>
        </row>
        <row r="181">
          <cell r="BL181">
            <v>53</v>
          </cell>
        </row>
        <row r="182">
          <cell r="BL182">
            <v>53</v>
          </cell>
        </row>
        <row r="183">
          <cell r="BL183">
            <v>0</v>
          </cell>
        </row>
        <row r="184">
          <cell r="BL184">
            <v>0</v>
          </cell>
        </row>
        <row r="185">
          <cell r="BL185">
            <v>53</v>
          </cell>
        </row>
        <row r="186">
          <cell r="BL186">
            <v>0</v>
          </cell>
        </row>
        <row r="187">
          <cell r="BL187">
            <v>0</v>
          </cell>
        </row>
        <row r="188">
          <cell r="BL188">
            <v>0</v>
          </cell>
        </row>
        <row r="189">
          <cell r="BL189">
            <v>0</v>
          </cell>
        </row>
        <row r="190">
          <cell r="BL190">
            <v>0</v>
          </cell>
        </row>
        <row r="191">
          <cell r="BL191">
            <v>11734677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"/>
      <sheetName val="filtros"/>
      <sheetName val="Aliceweb_parte_1"/>
    </sheetNames>
    <sheetDataSet>
      <sheetData sheetId="0">
        <row r="12">
          <cell r="BL12">
            <v>1160465392</v>
          </cell>
        </row>
        <row r="13">
          <cell r="BL13">
            <v>24710359</v>
          </cell>
        </row>
        <row r="14">
          <cell r="BL14">
            <v>24415611</v>
          </cell>
        </row>
        <row r="15">
          <cell r="BL15">
            <v>13871426</v>
          </cell>
        </row>
        <row r="16">
          <cell r="BL16">
            <v>694814</v>
          </cell>
        </row>
        <row r="17">
          <cell r="BL17">
            <v>801362</v>
          </cell>
        </row>
        <row r="18">
          <cell r="BL18">
            <v>9048009</v>
          </cell>
        </row>
        <row r="19">
          <cell r="BL19">
            <v>0</v>
          </cell>
        </row>
        <row r="20">
          <cell r="BL20">
            <v>0</v>
          </cell>
        </row>
        <row r="21">
          <cell r="BL21">
            <v>0</v>
          </cell>
        </row>
        <row r="22">
          <cell r="BL22">
            <v>0</v>
          </cell>
        </row>
        <row r="23">
          <cell r="BL23">
            <v>294748</v>
          </cell>
        </row>
        <row r="24">
          <cell r="BL24">
            <v>294748</v>
          </cell>
        </row>
        <row r="25">
          <cell r="BL25">
            <v>53162</v>
          </cell>
        </row>
        <row r="26">
          <cell r="BL26">
            <v>53162</v>
          </cell>
        </row>
        <row r="27">
          <cell r="BL27">
            <v>53162</v>
          </cell>
        </row>
        <row r="28">
          <cell r="BL28">
            <v>2244809</v>
          </cell>
        </row>
        <row r="29">
          <cell r="BL29">
            <v>67748</v>
          </cell>
        </row>
        <row r="30">
          <cell r="BL30">
            <v>67748</v>
          </cell>
        </row>
        <row r="31">
          <cell r="BL31">
            <v>0</v>
          </cell>
        </row>
        <row r="32">
          <cell r="BL32">
            <v>0</v>
          </cell>
        </row>
        <row r="33">
          <cell r="BL33">
            <v>0</v>
          </cell>
        </row>
        <row r="34">
          <cell r="BL34">
            <v>0</v>
          </cell>
        </row>
        <row r="35">
          <cell r="BL35">
            <v>0</v>
          </cell>
        </row>
        <row r="36">
          <cell r="BL36">
            <v>0</v>
          </cell>
        </row>
        <row r="37">
          <cell r="BL37">
            <v>2177061</v>
          </cell>
        </row>
        <row r="38">
          <cell r="BL38">
            <v>325912</v>
          </cell>
        </row>
        <row r="39">
          <cell r="BL39">
            <v>1851149</v>
          </cell>
        </row>
        <row r="40">
          <cell r="BL40">
            <v>1119122401</v>
          </cell>
        </row>
        <row r="41">
          <cell r="BL41">
            <v>321351653</v>
          </cell>
        </row>
        <row r="42">
          <cell r="BL42">
            <v>157743641</v>
          </cell>
        </row>
        <row r="43">
          <cell r="BL43">
            <v>7798960</v>
          </cell>
        </row>
        <row r="44">
          <cell r="BL44">
            <v>97180243</v>
          </cell>
        </row>
        <row r="45">
          <cell r="BL45">
            <v>111338</v>
          </cell>
        </row>
        <row r="46">
          <cell r="BL46">
            <v>40918413</v>
          </cell>
        </row>
        <row r="47">
          <cell r="BL47">
            <v>43</v>
          </cell>
        </row>
        <row r="48">
          <cell r="BL48">
            <v>0</v>
          </cell>
        </row>
        <row r="49">
          <cell r="BL49">
            <v>16488756</v>
          </cell>
        </row>
        <row r="50">
          <cell r="BL50">
            <v>1110259</v>
          </cell>
        </row>
        <row r="51">
          <cell r="BL51">
            <v>84761889</v>
          </cell>
        </row>
        <row r="52">
          <cell r="BL52">
            <v>84761889</v>
          </cell>
        </row>
        <row r="53">
          <cell r="BL53">
            <v>7686052</v>
          </cell>
        </row>
        <row r="54">
          <cell r="BL54">
            <v>617478</v>
          </cell>
        </row>
        <row r="55">
          <cell r="BL55">
            <v>901377</v>
          </cell>
        </row>
        <row r="56">
          <cell r="BL56">
            <v>79217</v>
          </cell>
        </row>
        <row r="57">
          <cell r="BL57">
            <v>22163</v>
          </cell>
        </row>
        <row r="58">
          <cell r="BL58">
            <v>0</v>
          </cell>
        </row>
        <row r="59">
          <cell r="BL59">
            <v>5663740</v>
          </cell>
        </row>
        <row r="60">
          <cell r="BL60">
            <v>402077</v>
          </cell>
        </row>
        <row r="61">
          <cell r="BL61">
            <v>0</v>
          </cell>
        </row>
        <row r="62">
          <cell r="BL62">
            <v>5091859</v>
          </cell>
        </row>
        <row r="63">
          <cell r="BL63">
            <v>314063</v>
          </cell>
        </row>
        <row r="64">
          <cell r="BL64">
            <v>4777796</v>
          </cell>
        </row>
        <row r="65">
          <cell r="BL65">
            <v>98852988</v>
          </cell>
        </row>
        <row r="66">
          <cell r="BL66">
            <v>47610339</v>
          </cell>
        </row>
        <row r="67">
          <cell r="BL67">
            <v>699033</v>
          </cell>
        </row>
        <row r="68">
          <cell r="BL68">
            <v>50543616</v>
          </cell>
        </row>
        <row r="69">
          <cell r="BL69">
            <v>11765984</v>
          </cell>
        </row>
        <row r="70">
          <cell r="BL70">
            <v>9871474</v>
          </cell>
        </row>
        <row r="71">
          <cell r="BL71">
            <v>1894510</v>
          </cell>
        </row>
        <row r="72">
          <cell r="BL72">
            <v>7432906</v>
          </cell>
        </row>
        <row r="73">
          <cell r="BL73">
            <v>4661946</v>
          </cell>
        </row>
        <row r="74">
          <cell r="BL74">
            <v>1033954</v>
          </cell>
        </row>
        <row r="75">
          <cell r="BL75">
            <v>1532792</v>
          </cell>
        </row>
        <row r="76">
          <cell r="BL76">
            <v>204214</v>
          </cell>
        </row>
        <row r="77">
          <cell r="BL77">
            <v>261881</v>
          </cell>
        </row>
        <row r="78">
          <cell r="BL78">
            <v>261881</v>
          </cell>
        </row>
        <row r="79">
          <cell r="BL79">
            <v>0</v>
          </cell>
        </row>
        <row r="80">
          <cell r="BL80">
            <v>0</v>
          </cell>
        </row>
        <row r="81">
          <cell r="BL81">
            <v>40893411</v>
          </cell>
        </row>
        <row r="82">
          <cell r="BL82">
            <v>3957</v>
          </cell>
        </row>
        <row r="83">
          <cell r="BL83">
            <v>40865209</v>
          </cell>
        </row>
        <row r="84">
          <cell r="BL84">
            <v>0</v>
          </cell>
        </row>
        <row r="85">
          <cell r="BL85">
            <v>24245</v>
          </cell>
        </row>
        <row r="86">
          <cell r="BL86">
            <v>175019494</v>
          </cell>
        </row>
        <row r="87">
          <cell r="BL87">
            <v>3543177</v>
          </cell>
        </row>
        <row r="88">
          <cell r="BL88">
            <v>44230810</v>
          </cell>
        </row>
        <row r="89">
          <cell r="BL89">
            <v>107312403</v>
          </cell>
        </row>
        <row r="90">
          <cell r="BL90">
            <v>223895</v>
          </cell>
        </row>
        <row r="91">
          <cell r="BL91">
            <v>2651524</v>
          </cell>
        </row>
        <row r="92">
          <cell r="BL92">
            <v>382681</v>
          </cell>
        </row>
        <row r="93">
          <cell r="BL93">
            <v>786708</v>
          </cell>
        </row>
        <row r="94">
          <cell r="BL94">
            <v>1222267</v>
          </cell>
        </row>
        <row r="95">
          <cell r="BL95">
            <v>5802115</v>
          </cell>
        </row>
        <row r="96">
          <cell r="BL96">
            <v>8863914</v>
          </cell>
        </row>
        <row r="97">
          <cell r="BL97">
            <v>31349915</v>
          </cell>
        </row>
        <row r="98">
          <cell r="BL98">
            <v>24199244</v>
          </cell>
        </row>
        <row r="99">
          <cell r="BL99">
            <v>7150331</v>
          </cell>
        </row>
        <row r="100">
          <cell r="BL100">
            <v>340</v>
          </cell>
        </row>
        <row r="101">
          <cell r="BL101">
            <v>8023149</v>
          </cell>
        </row>
        <row r="102">
          <cell r="BL102">
            <v>320374</v>
          </cell>
        </row>
        <row r="103">
          <cell r="BL103">
            <v>2074</v>
          </cell>
        </row>
        <row r="104">
          <cell r="BL104">
            <v>39539</v>
          </cell>
        </row>
        <row r="105">
          <cell r="BL105">
            <v>430987</v>
          </cell>
        </row>
        <row r="106">
          <cell r="BL106">
            <v>7230175</v>
          </cell>
        </row>
        <row r="107">
          <cell r="BL107">
            <v>9456439</v>
          </cell>
        </row>
        <row r="108">
          <cell r="BL108">
            <v>23</v>
          </cell>
        </row>
        <row r="109">
          <cell r="BL109">
            <v>6712589</v>
          </cell>
        </row>
        <row r="110">
          <cell r="BL110">
            <v>496001</v>
          </cell>
        </row>
        <row r="111">
          <cell r="BL111">
            <v>1966949</v>
          </cell>
        </row>
        <row r="112">
          <cell r="BL112">
            <v>280877</v>
          </cell>
        </row>
        <row r="113">
          <cell r="BL113">
            <v>0</v>
          </cell>
        </row>
        <row r="114">
          <cell r="BL114">
            <v>31770656</v>
          </cell>
        </row>
        <row r="115">
          <cell r="BL115">
            <v>1254704</v>
          </cell>
        </row>
        <row r="116">
          <cell r="BL116">
            <v>89247</v>
          </cell>
        </row>
        <row r="117">
          <cell r="BL117">
            <v>86810</v>
          </cell>
        </row>
        <row r="118">
          <cell r="BL118">
            <v>17613220</v>
          </cell>
        </row>
        <row r="119">
          <cell r="BL119">
            <v>0</v>
          </cell>
        </row>
        <row r="120">
          <cell r="BL120">
            <v>12726675</v>
          </cell>
        </row>
        <row r="121">
          <cell r="BL121">
            <v>121132772</v>
          </cell>
        </row>
        <row r="122">
          <cell r="BL122">
            <v>13165135</v>
          </cell>
        </row>
        <row r="123">
          <cell r="BL123">
            <v>14500866</v>
          </cell>
        </row>
        <row r="124">
          <cell r="BL124">
            <v>61454714</v>
          </cell>
        </row>
        <row r="125">
          <cell r="BL125">
            <v>7041684</v>
          </cell>
        </row>
        <row r="126">
          <cell r="BL126">
            <v>4676463</v>
          </cell>
        </row>
        <row r="127">
          <cell r="BL127">
            <v>8507437</v>
          </cell>
        </row>
        <row r="128">
          <cell r="BL128">
            <v>11031479</v>
          </cell>
        </row>
        <row r="129">
          <cell r="BL129">
            <v>754994</v>
          </cell>
        </row>
        <row r="130">
          <cell r="BL130">
            <v>0</v>
          </cell>
        </row>
        <row r="131">
          <cell r="BL131">
            <v>851173</v>
          </cell>
        </row>
        <row r="132">
          <cell r="BL132">
            <v>383028</v>
          </cell>
        </row>
        <row r="133">
          <cell r="BL133">
            <v>468145</v>
          </cell>
        </row>
        <row r="134">
          <cell r="BL134">
            <v>9413158</v>
          </cell>
        </row>
        <row r="135">
          <cell r="BL135">
            <v>5308148</v>
          </cell>
        </row>
        <row r="136">
          <cell r="BL136">
            <v>1739626</v>
          </cell>
        </row>
        <row r="137">
          <cell r="BL137">
            <v>25281</v>
          </cell>
        </row>
        <row r="138">
          <cell r="BL138">
            <v>233016</v>
          </cell>
        </row>
        <row r="139">
          <cell r="BL139">
            <v>269153</v>
          </cell>
        </row>
        <row r="140">
          <cell r="BL140">
            <v>862052</v>
          </cell>
        </row>
        <row r="141">
          <cell r="BL141">
            <v>0</v>
          </cell>
        </row>
        <row r="142">
          <cell r="BL142">
            <v>975882</v>
          </cell>
        </row>
        <row r="143">
          <cell r="BL143">
            <v>8156233</v>
          </cell>
        </row>
        <row r="144">
          <cell r="BL144">
            <v>7700007</v>
          </cell>
        </row>
        <row r="145">
          <cell r="BL145">
            <v>108744</v>
          </cell>
        </row>
        <row r="146">
          <cell r="BL146">
            <v>341073</v>
          </cell>
        </row>
        <row r="147">
          <cell r="BL147">
            <v>0</v>
          </cell>
        </row>
        <row r="148">
          <cell r="BL148">
            <v>6409</v>
          </cell>
        </row>
        <row r="149">
          <cell r="BL149">
            <v>4788022</v>
          </cell>
        </row>
        <row r="150">
          <cell r="BL150">
            <v>464993</v>
          </cell>
        </row>
        <row r="151">
          <cell r="BL151">
            <v>2641979</v>
          </cell>
        </row>
        <row r="152">
          <cell r="BL152">
            <v>740438</v>
          </cell>
        </row>
        <row r="153">
          <cell r="BL153">
            <v>934581</v>
          </cell>
        </row>
        <row r="154">
          <cell r="BL154">
            <v>6031</v>
          </cell>
        </row>
        <row r="155">
          <cell r="BL155">
            <v>0</v>
          </cell>
        </row>
        <row r="156">
          <cell r="BL156">
            <v>108868663</v>
          </cell>
        </row>
        <row r="157">
          <cell r="BL157">
            <v>22105797</v>
          </cell>
        </row>
        <row r="158">
          <cell r="BL158">
            <v>22692520</v>
          </cell>
        </row>
        <row r="159">
          <cell r="BL159">
            <v>30328301</v>
          </cell>
        </row>
        <row r="160">
          <cell r="BL160">
            <v>33160913</v>
          </cell>
        </row>
        <row r="161">
          <cell r="BL161">
            <v>0</v>
          </cell>
        </row>
        <row r="162">
          <cell r="BL162">
            <v>581132</v>
          </cell>
        </row>
        <row r="163">
          <cell r="BL163">
            <v>3041337</v>
          </cell>
        </row>
        <row r="164">
          <cell r="BL164">
            <v>0</v>
          </cell>
        </row>
        <row r="165">
          <cell r="BL165">
            <v>2608850</v>
          </cell>
        </row>
        <row r="166">
          <cell r="BL166">
            <v>200781</v>
          </cell>
        </row>
        <row r="167">
          <cell r="BL167">
            <v>231706</v>
          </cell>
        </row>
        <row r="168">
          <cell r="BL168">
            <v>29152767</v>
          </cell>
        </row>
        <row r="169">
          <cell r="BL169">
            <v>18815933</v>
          </cell>
        </row>
        <row r="170">
          <cell r="BL170">
            <v>10336834</v>
          </cell>
        </row>
        <row r="171">
          <cell r="BL171">
            <v>3180</v>
          </cell>
        </row>
        <row r="172">
          <cell r="BL172">
            <v>3180</v>
          </cell>
        </row>
        <row r="173">
          <cell r="BL173">
            <v>0</v>
          </cell>
        </row>
        <row r="174">
          <cell r="BL174">
            <v>3180</v>
          </cell>
        </row>
        <row r="175">
          <cell r="BL175">
            <v>0</v>
          </cell>
        </row>
        <row r="176">
          <cell r="BL176">
            <v>0</v>
          </cell>
        </row>
        <row r="177">
          <cell r="BL177">
            <v>0</v>
          </cell>
        </row>
        <row r="178">
          <cell r="BL178">
            <v>0</v>
          </cell>
        </row>
        <row r="179">
          <cell r="BL179">
            <v>0</v>
          </cell>
        </row>
        <row r="180">
          <cell r="BL180">
            <v>0</v>
          </cell>
        </row>
        <row r="181">
          <cell r="BL181">
            <v>0</v>
          </cell>
        </row>
        <row r="182">
          <cell r="BL182">
            <v>0</v>
          </cell>
        </row>
        <row r="183">
          <cell r="BL183">
            <v>0</v>
          </cell>
        </row>
        <row r="184">
          <cell r="BL184">
            <v>0</v>
          </cell>
        </row>
        <row r="185">
          <cell r="BL185">
            <v>0</v>
          </cell>
        </row>
        <row r="186">
          <cell r="BL186">
            <v>0</v>
          </cell>
        </row>
        <row r="187">
          <cell r="BL187">
            <v>0</v>
          </cell>
        </row>
        <row r="188">
          <cell r="BL188">
            <v>0</v>
          </cell>
        </row>
        <row r="189">
          <cell r="BL189">
            <v>0</v>
          </cell>
        </row>
        <row r="190">
          <cell r="BL190">
            <v>0</v>
          </cell>
        </row>
        <row r="191">
          <cell r="BL191">
            <v>14331481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iltros"/>
      <sheetName val="Aliceweb_parte_1"/>
    </sheetNames>
    <sheetDataSet>
      <sheetData sheetId="0">
        <row r="12">
          <cell r="BL12">
            <v>1080330048</v>
          </cell>
        </row>
        <row r="13">
          <cell r="BL13">
            <v>22030135</v>
          </cell>
        </row>
        <row r="14">
          <cell r="BL14">
            <v>21920079</v>
          </cell>
        </row>
        <row r="15">
          <cell r="BL15">
            <v>14237902</v>
          </cell>
        </row>
        <row r="16">
          <cell r="BL16">
            <v>684397</v>
          </cell>
        </row>
        <row r="17">
          <cell r="BL17">
            <v>632113</v>
          </cell>
        </row>
        <row r="18">
          <cell r="BL18">
            <v>6365667</v>
          </cell>
        </row>
        <row r="19">
          <cell r="BL19">
            <v>0</v>
          </cell>
        </row>
        <row r="20">
          <cell r="BL20">
            <v>0</v>
          </cell>
        </row>
        <row r="21">
          <cell r="BL21">
            <v>0</v>
          </cell>
        </row>
        <row r="22">
          <cell r="BL22">
            <v>0</v>
          </cell>
        </row>
        <row r="23">
          <cell r="BL23">
            <v>110056</v>
          </cell>
        </row>
        <row r="24">
          <cell r="BL24">
            <v>110056</v>
          </cell>
        </row>
        <row r="25">
          <cell r="BL25">
            <v>0</v>
          </cell>
        </row>
        <row r="26">
          <cell r="BL26">
            <v>0</v>
          </cell>
        </row>
        <row r="27">
          <cell r="BL27">
            <v>0</v>
          </cell>
        </row>
        <row r="28">
          <cell r="BL28">
            <v>1122945</v>
          </cell>
        </row>
        <row r="29">
          <cell r="BL29">
            <v>14066</v>
          </cell>
        </row>
        <row r="30">
          <cell r="BL30">
            <v>14066</v>
          </cell>
        </row>
        <row r="31">
          <cell r="BL31">
            <v>0</v>
          </cell>
        </row>
        <row r="32">
          <cell r="BL32">
            <v>0</v>
          </cell>
        </row>
        <row r="33">
          <cell r="BL33">
            <v>0</v>
          </cell>
        </row>
        <row r="34">
          <cell r="BL34">
            <v>0</v>
          </cell>
        </row>
        <row r="35">
          <cell r="BL35">
            <v>0</v>
          </cell>
        </row>
        <row r="36">
          <cell r="BL36">
            <v>0</v>
          </cell>
        </row>
        <row r="37">
          <cell r="BL37">
            <v>1108879</v>
          </cell>
        </row>
        <row r="38">
          <cell r="BL38">
            <v>186955</v>
          </cell>
        </row>
        <row r="39">
          <cell r="BL39">
            <v>921924</v>
          </cell>
        </row>
        <row r="40">
          <cell r="BL40">
            <v>1044489476</v>
          </cell>
        </row>
        <row r="41">
          <cell r="BL41">
            <v>359336021</v>
          </cell>
        </row>
        <row r="42">
          <cell r="BL42">
            <v>140428892</v>
          </cell>
        </row>
        <row r="43">
          <cell r="BL43">
            <v>7697993</v>
          </cell>
        </row>
        <row r="44">
          <cell r="BL44">
            <v>170853537</v>
          </cell>
        </row>
        <row r="45">
          <cell r="BL45">
            <v>133235</v>
          </cell>
        </row>
        <row r="46">
          <cell r="BL46">
            <v>26223742</v>
          </cell>
        </row>
        <row r="47">
          <cell r="BL47">
            <v>3004</v>
          </cell>
        </row>
        <row r="48">
          <cell r="BL48">
            <v>0</v>
          </cell>
        </row>
        <row r="49">
          <cell r="BL49">
            <v>13220455</v>
          </cell>
        </row>
        <row r="50">
          <cell r="BL50">
            <v>775163</v>
          </cell>
        </row>
        <row r="51">
          <cell r="BL51">
            <v>79296415</v>
          </cell>
        </row>
        <row r="52">
          <cell r="BL52">
            <v>79296415</v>
          </cell>
        </row>
        <row r="53">
          <cell r="BL53">
            <v>7913248</v>
          </cell>
        </row>
        <row r="54">
          <cell r="BL54">
            <v>731899</v>
          </cell>
        </row>
        <row r="55">
          <cell r="BL55">
            <v>1072769</v>
          </cell>
        </row>
        <row r="56">
          <cell r="BL56">
            <v>18703</v>
          </cell>
        </row>
        <row r="57">
          <cell r="BL57">
            <v>16593</v>
          </cell>
        </row>
        <row r="58">
          <cell r="BL58">
            <v>0</v>
          </cell>
        </row>
        <row r="59">
          <cell r="BL59">
            <v>5727867</v>
          </cell>
        </row>
        <row r="60">
          <cell r="BL60">
            <v>345417</v>
          </cell>
        </row>
        <row r="61">
          <cell r="BL61">
            <v>0</v>
          </cell>
        </row>
        <row r="62">
          <cell r="BL62">
            <v>1874366</v>
          </cell>
        </row>
        <row r="63">
          <cell r="BL63">
            <v>156436</v>
          </cell>
        </row>
        <row r="64">
          <cell r="BL64">
            <v>1717930</v>
          </cell>
        </row>
        <row r="65">
          <cell r="BL65">
            <v>78986252</v>
          </cell>
        </row>
        <row r="66">
          <cell r="BL66">
            <v>32384951</v>
          </cell>
        </row>
        <row r="67">
          <cell r="BL67">
            <v>980175</v>
          </cell>
        </row>
        <row r="68">
          <cell r="BL68">
            <v>45621126</v>
          </cell>
        </row>
        <row r="69">
          <cell r="BL69">
            <v>4453462</v>
          </cell>
        </row>
        <row r="70">
          <cell r="BL70">
            <v>2066198</v>
          </cell>
        </row>
        <row r="71">
          <cell r="BL71">
            <v>2387264</v>
          </cell>
        </row>
        <row r="72">
          <cell r="BL72">
            <v>14505980</v>
          </cell>
        </row>
        <row r="73">
          <cell r="BL73">
            <v>11306061</v>
          </cell>
        </row>
        <row r="74">
          <cell r="BL74">
            <v>1447391</v>
          </cell>
        </row>
        <row r="75">
          <cell r="BL75">
            <v>1575938</v>
          </cell>
        </row>
        <row r="76">
          <cell r="BL76">
            <v>176590</v>
          </cell>
        </row>
        <row r="77">
          <cell r="BL77">
            <v>246773</v>
          </cell>
        </row>
        <row r="78">
          <cell r="BL78">
            <v>246773</v>
          </cell>
        </row>
        <row r="79">
          <cell r="BL79">
            <v>0</v>
          </cell>
        </row>
        <row r="80">
          <cell r="BL80">
            <v>0</v>
          </cell>
        </row>
        <row r="81">
          <cell r="BL81">
            <v>58256291</v>
          </cell>
        </row>
        <row r="82">
          <cell r="BL82">
            <v>0</v>
          </cell>
        </row>
        <row r="83">
          <cell r="BL83">
            <v>58256291</v>
          </cell>
        </row>
        <row r="84">
          <cell r="BL84">
            <v>0</v>
          </cell>
        </row>
        <row r="85">
          <cell r="BL85">
            <v>0</v>
          </cell>
        </row>
        <row r="86">
          <cell r="BL86">
            <v>188120647</v>
          </cell>
        </row>
        <row r="87">
          <cell r="BL87">
            <v>4202222</v>
          </cell>
        </row>
        <row r="88">
          <cell r="BL88">
            <v>48027951</v>
          </cell>
        </row>
        <row r="89">
          <cell r="BL89">
            <v>122151255</v>
          </cell>
        </row>
        <row r="90">
          <cell r="BL90">
            <v>176341</v>
          </cell>
        </row>
        <row r="91">
          <cell r="BL91">
            <v>1466602</v>
          </cell>
        </row>
        <row r="92">
          <cell r="BL92">
            <v>43547</v>
          </cell>
        </row>
        <row r="93">
          <cell r="BL93">
            <v>1173082</v>
          </cell>
        </row>
        <row r="94">
          <cell r="BL94">
            <v>395929</v>
          </cell>
        </row>
        <row r="95">
          <cell r="BL95">
            <v>5512527</v>
          </cell>
        </row>
        <row r="96">
          <cell r="BL96">
            <v>4971191</v>
          </cell>
        </row>
        <row r="97">
          <cell r="BL97">
            <v>26466579</v>
          </cell>
        </row>
        <row r="98">
          <cell r="BL98">
            <v>18600375</v>
          </cell>
        </row>
        <row r="99">
          <cell r="BL99">
            <v>7866034</v>
          </cell>
        </row>
        <row r="100">
          <cell r="BL100">
            <v>170</v>
          </cell>
        </row>
        <row r="101">
          <cell r="BL101">
            <v>6494993</v>
          </cell>
        </row>
        <row r="102">
          <cell r="BL102">
            <v>431602</v>
          </cell>
        </row>
        <row r="103">
          <cell r="BL103">
            <v>0</v>
          </cell>
        </row>
        <row r="104">
          <cell r="BL104">
            <v>20247</v>
          </cell>
        </row>
        <row r="105">
          <cell r="BL105">
            <v>270159</v>
          </cell>
        </row>
        <row r="106">
          <cell r="BL106">
            <v>5772985</v>
          </cell>
        </row>
        <row r="107">
          <cell r="BL107">
            <v>6909871</v>
          </cell>
        </row>
        <row r="108">
          <cell r="BL108">
            <v>635</v>
          </cell>
        </row>
        <row r="109">
          <cell r="BL109">
            <v>5360282</v>
          </cell>
        </row>
        <row r="110">
          <cell r="BL110">
            <v>206564</v>
          </cell>
        </row>
        <row r="111">
          <cell r="BL111">
            <v>1133491</v>
          </cell>
        </row>
        <row r="112">
          <cell r="BL112">
            <v>208899</v>
          </cell>
        </row>
        <row r="113">
          <cell r="BL113">
            <v>0</v>
          </cell>
        </row>
        <row r="114">
          <cell r="BL114">
            <v>14261306</v>
          </cell>
        </row>
        <row r="115">
          <cell r="BL115">
            <v>768513</v>
          </cell>
        </row>
        <row r="116">
          <cell r="BL116">
            <v>819996</v>
          </cell>
        </row>
        <row r="117">
          <cell r="BL117">
            <v>41750</v>
          </cell>
        </row>
        <row r="118">
          <cell r="BL118">
            <v>6486691</v>
          </cell>
        </row>
        <row r="119">
          <cell r="BL119">
            <v>0</v>
          </cell>
        </row>
        <row r="120">
          <cell r="BL120">
            <v>6144356</v>
          </cell>
        </row>
        <row r="121">
          <cell r="BL121">
            <v>101389866</v>
          </cell>
        </row>
        <row r="122">
          <cell r="BL122">
            <v>8357415</v>
          </cell>
        </row>
        <row r="123">
          <cell r="BL123">
            <v>11808683</v>
          </cell>
        </row>
        <row r="124">
          <cell r="BL124">
            <v>50562559</v>
          </cell>
        </row>
        <row r="125">
          <cell r="BL125">
            <v>4927290</v>
          </cell>
        </row>
        <row r="126">
          <cell r="BL126">
            <v>8667428</v>
          </cell>
        </row>
        <row r="127">
          <cell r="BL127">
            <v>6293369</v>
          </cell>
        </row>
        <row r="128">
          <cell r="BL128">
            <v>9667354</v>
          </cell>
        </row>
        <row r="129">
          <cell r="BL129">
            <v>1105768</v>
          </cell>
        </row>
        <row r="130">
          <cell r="BL130">
            <v>0</v>
          </cell>
        </row>
        <row r="131">
          <cell r="BL131">
            <v>631951</v>
          </cell>
        </row>
        <row r="132">
          <cell r="BL132">
            <v>364369</v>
          </cell>
        </row>
        <row r="133">
          <cell r="BL133">
            <v>267582</v>
          </cell>
        </row>
        <row r="134">
          <cell r="BL134">
            <v>6245958</v>
          </cell>
        </row>
        <row r="135">
          <cell r="BL135">
            <v>2635912</v>
          </cell>
        </row>
        <row r="136">
          <cell r="BL136">
            <v>1796386</v>
          </cell>
        </row>
        <row r="137">
          <cell r="BL137">
            <v>69011</v>
          </cell>
        </row>
        <row r="138">
          <cell r="BL138">
            <v>2154</v>
          </cell>
        </row>
        <row r="139">
          <cell r="BL139">
            <v>194728</v>
          </cell>
        </row>
        <row r="140">
          <cell r="BL140">
            <v>715220</v>
          </cell>
        </row>
        <row r="141">
          <cell r="BL141">
            <v>0</v>
          </cell>
        </row>
        <row r="142">
          <cell r="BL142">
            <v>832547</v>
          </cell>
        </row>
        <row r="143">
          <cell r="BL143">
            <v>9613953</v>
          </cell>
        </row>
        <row r="144">
          <cell r="BL144">
            <v>9138193</v>
          </cell>
        </row>
        <row r="145">
          <cell r="BL145">
            <v>182552</v>
          </cell>
        </row>
        <row r="146">
          <cell r="BL146">
            <v>292972</v>
          </cell>
        </row>
        <row r="147">
          <cell r="BL147">
            <v>0</v>
          </cell>
        </row>
        <row r="148">
          <cell r="BL148">
            <v>236</v>
          </cell>
        </row>
        <row r="149">
          <cell r="BL149">
            <v>2738149</v>
          </cell>
        </row>
        <row r="150">
          <cell r="BL150">
            <v>97599</v>
          </cell>
        </row>
        <row r="151">
          <cell r="BL151">
            <v>1470778</v>
          </cell>
        </row>
        <row r="152">
          <cell r="BL152">
            <v>493978</v>
          </cell>
        </row>
        <row r="153">
          <cell r="BL153">
            <v>666524</v>
          </cell>
        </row>
        <row r="154">
          <cell r="BL154">
            <v>9270</v>
          </cell>
        </row>
        <row r="155">
          <cell r="BL155">
            <v>0</v>
          </cell>
        </row>
        <row r="156">
          <cell r="BL156">
            <v>55430755</v>
          </cell>
        </row>
        <row r="157">
          <cell r="BL157">
            <v>3664896</v>
          </cell>
        </row>
        <row r="158">
          <cell r="BL158">
            <v>7770199</v>
          </cell>
        </row>
        <row r="159">
          <cell r="BL159">
            <v>15496670</v>
          </cell>
        </row>
        <row r="160">
          <cell r="BL160">
            <v>28478294</v>
          </cell>
        </row>
        <row r="161">
          <cell r="BL161">
            <v>0</v>
          </cell>
        </row>
        <row r="162">
          <cell r="BL162">
            <v>20696</v>
          </cell>
        </row>
        <row r="163">
          <cell r="BL163">
            <v>2290648</v>
          </cell>
        </row>
        <row r="164">
          <cell r="BL164">
            <v>357</v>
          </cell>
        </row>
        <row r="165">
          <cell r="BL165">
            <v>1790736</v>
          </cell>
        </row>
        <row r="166">
          <cell r="BL166">
            <v>351601</v>
          </cell>
        </row>
        <row r="167">
          <cell r="BL167">
            <v>147954</v>
          </cell>
        </row>
        <row r="168">
          <cell r="BL168">
            <v>19025992</v>
          </cell>
        </row>
        <row r="169">
          <cell r="BL169">
            <v>13750172</v>
          </cell>
        </row>
        <row r="170">
          <cell r="BL170">
            <v>5275820</v>
          </cell>
        </row>
        <row r="171">
          <cell r="BL171">
            <v>22</v>
          </cell>
        </row>
        <row r="172">
          <cell r="BL172">
            <v>22</v>
          </cell>
        </row>
        <row r="173">
          <cell r="BL173">
            <v>0</v>
          </cell>
        </row>
        <row r="174">
          <cell r="BL174">
            <v>22</v>
          </cell>
        </row>
        <row r="175">
          <cell r="BL175">
            <v>0</v>
          </cell>
        </row>
        <row r="176">
          <cell r="BL176">
            <v>0</v>
          </cell>
        </row>
        <row r="177">
          <cell r="BL177">
            <v>0</v>
          </cell>
        </row>
        <row r="178">
          <cell r="BL178">
            <v>0</v>
          </cell>
        </row>
        <row r="179">
          <cell r="BL179">
            <v>0</v>
          </cell>
        </row>
        <row r="180">
          <cell r="BL180">
            <v>0</v>
          </cell>
        </row>
        <row r="181">
          <cell r="BL181">
            <v>0</v>
          </cell>
        </row>
        <row r="182">
          <cell r="BL182">
            <v>0</v>
          </cell>
        </row>
        <row r="183">
          <cell r="BL183">
            <v>0</v>
          </cell>
        </row>
        <row r="184">
          <cell r="BL184">
            <v>0</v>
          </cell>
        </row>
        <row r="185">
          <cell r="BL185">
            <v>0</v>
          </cell>
        </row>
        <row r="186">
          <cell r="BL186">
            <v>0</v>
          </cell>
        </row>
        <row r="187">
          <cell r="BL187">
            <v>0</v>
          </cell>
        </row>
        <row r="188">
          <cell r="BL188">
            <v>0</v>
          </cell>
        </row>
        <row r="189">
          <cell r="BL189">
            <v>0</v>
          </cell>
        </row>
        <row r="190">
          <cell r="BL190">
            <v>0</v>
          </cell>
        </row>
        <row r="191">
          <cell r="BL191">
            <v>12687470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v"/>
      <sheetName val="filtros"/>
      <sheetName val="Aliceweb_parte_1"/>
    </sheetNames>
    <sheetDataSet>
      <sheetData sheetId="0">
        <row r="12">
          <cell r="BL12">
            <v>1023473503</v>
          </cell>
        </row>
        <row r="13">
          <cell r="BL13">
            <v>109438911</v>
          </cell>
        </row>
        <row r="14">
          <cell r="BL14">
            <v>108893425</v>
          </cell>
        </row>
        <row r="15">
          <cell r="BL15">
            <v>99975694</v>
          </cell>
        </row>
        <row r="16">
          <cell r="BL16">
            <v>597425</v>
          </cell>
        </row>
        <row r="17">
          <cell r="BL17">
            <v>2715532</v>
          </cell>
        </row>
        <row r="18">
          <cell r="BL18">
            <v>5604774</v>
          </cell>
        </row>
        <row r="19">
          <cell r="BL19">
            <v>0</v>
          </cell>
        </row>
        <row r="20">
          <cell r="BL20">
            <v>0</v>
          </cell>
        </row>
        <row r="21">
          <cell r="BL21">
            <v>0</v>
          </cell>
        </row>
        <row r="22">
          <cell r="BL22">
            <v>0</v>
          </cell>
        </row>
        <row r="23">
          <cell r="BL23">
            <v>545486</v>
          </cell>
        </row>
        <row r="24">
          <cell r="BL24">
            <v>545486</v>
          </cell>
        </row>
        <row r="25">
          <cell r="BL25">
            <v>50716</v>
          </cell>
        </row>
        <row r="26">
          <cell r="BL26">
            <v>50716</v>
          </cell>
        </row>
        <row r="27">
          <cell r="BL27">
            <v>50716</v>
          </cell>
        </row>
        <row r="28">
          <cell r="BL28">
            <v>1381818</v>
          </cell>
        </row>
        <row r="29">
          <cell r="BL29">
            <v>42372</v>
          </cell>
        </row>
        <row r="30">
          <cell r="BL30">
            <v>42372</v>
          </cell>
        </row>
        <row r="31">
          <cell r="BL31">
            <v>4618</v>
          </cell>
        </row>
        <row r="32">
          <cell r="BL32">
            <v>4618</v>
          </cell>
        </row>
        <row r="33">
          <cell r="BL33">
            <v>0</v>
          </cell>
        </row>
        <row r="34">
          <cell r="BL34">
            <v>0</v>
          </cell>
        </row>
        <row r="35">
          <cell r="BL35">
            <v>0</v>
          </cell>
        </row>
        <row r="36">
          <cell r="BL36">
            <v>0</v>
          </cell>
        </row>
        <row r="37">
          <cell r="BL37">
            <v>1334828</v>
          </cell>
        </row>
        <row r="38">
          <cell r="BL38">
            <v>241297</v>
          </cell>
        </row>
        <row r="39">
          <cell r="BL39">
            <v>1093531</v>
          </cell>
        </row>
        <row r="40">
          <cell r="BL40">
            <v>893391113</v>
          </cell>
        </row>
        <row r="41">
          <cell r="BL41">
            <v>211147979</v>
          </cell>
        </row>
        <row r="42">
          <cell r="BL42">
            <v>154336069</v>
          </cell>
        </row>
        <row r="43">
          <cell r="BL43">
            <v>2573646</v>
          </cell>
        </row>
        <row r="44">
          <cell r="BL44">
            <v>26994925</v>
          </cell>
        </row>
        <row r="45">
          <cell r="BL45">
            <v>141250</v>
          </cell>
        </row>
        <row r="46">
          <cell r="BL46">
            <v>10424132</v>
          </cell>
        </row>
        <row r="47">
          <cell r="BL47">
            <v>0</v>
          </cell>
        </row>
        <row r="48">
          <cell r="BL48">
            <v>0</v>
          </cell>
        </row>
        <row r="49">
          <cell r="BL49">
            <v>15169621</v>
          </cell>
        </row>
        <row r="50">
          <cell r="BL50">
            <v>1508336</v>
          </cell>
        </row>
        <row r="51">
          <cell r="BL51">
            <v>86096896</v>
          </cell>
        </row>
        <row r="52">
          <cell r="BL52">
            <v>86096896</v>
          </cell>
        </row>
        <row r="53">
          <cell r="BL53">
            <v>6469664</v>
          </cell>
        </row>
        <row r="54">
          <cell r="BL54">
            <v>512896</v>
          </cell>
        </row>
        <row r="55">
          <cell r="BL55">
            <v>1094096</v>
          </cell>
        </row>
        <row r="56">
          <cell r="BL56">
            <v>40208</v>
          </cell>
        </row>
        <row r="57">
          <cell r="BL57">
            <v>20570</v>
          </cell>
        </row>
        <row r="58">
          <cell r="BL58">
            <v>0</v>
          </cell>
        </row>
        <row r="59">
          <cell r="BL59">
            <v>4418816</v>
          </cell>
        </row>
        <row r="60">
          <cell r="BL60">
            <v>383078</v>
          </cell>
        </row>
        <row r="61">
          <cell r="BL61">
            <v>0</v>
          </cell>
        </row>
        <row r="62">
          <cell r="BL62">
            <v>4327755</v>
          </cell>
        </row>
        <row r="63">
          <cell r="BL63">
            <v>226967</v>
          </cell>
        </row>
        <row r="64">
          <cell r="BL64">
            <v>4100788</v>
          </cell>
        </row>
        <row r="65">
          <cell r="BL65">
            <v>94803821</v>
          </cell>
        </row>
        <row r="66">
          <cell r="BL66">
            <v>46884293</v>
          </cell>
        </row>
        <row r="67">
          <cell r="BL67">
            <v>843814</v>
          </cell>
        </row>
        <row r="68">
          <cell r="BL68">
            <v>47075714</v>
          </cell>
        </row>
        <row r="69">
          <cell r="BL69">
            <v>13677687</v>
          </cell>
        </row>
        <row r="70">
          <cell r="BL70">
            <v>10616663</v>
          </cell>
        </row>
        <row r="71">
          <cell r="BL71">
            <v>3061024</v>
          </cell>
        </row>
        <row r="72">
          <cell r="BL72">
            <v>19391497</v>
          </cell>
        </row>
        <row r="73">
          <cell r="BL73">
            <v>16888458</v>
          </cell>
        </row>
        <row r="74">
          <cell r="BL74">
            <v>1295900</v>
          </cell>
        </row>
        <row r="75">
          <cell r="BL75">
            <v>1050031</v>
          </cell>
        </row>
        <row r="76">
          <cell r="BL76">
            <v>157108</v>
          </cell>
        </row>
        <row r="77">
          <cell r="BL77">
            <v>525916</v>
          </cell>
        </row>
        <row r="78">
          <cell r="BL78">
            <v>525916</v>
          </cell>
        </row>
        <row r="79">
          <cell r="BL79">
            <v>0</v>
          </cell>
        </row>
        <row r="80">
          <cell r="BL80">
            <v>0</v>
          </cell>
        </row>
        <row r="81">
          <cell r="BL81">
            <v>27744958</v>
          </cell>
        </row>
        <row r="82">
          <cell r="BL82">
            <v>0</v>
          </cell>
        </row>
        <row r="83">
          <cell r="BL83">
            <v>27723421</v>
          </cell>
        </row>
        <row r="84">
          <cell r="BL84">
            <v>0</v>
          </cell>
        </row>
        <row r="85">
          <cell r="BL85">
            <v>21537</v>
          </cell>
        </row>
        <row r="86">
          <cell r="BL86">
            <v>162791096</v>
          </cell>
        </row>
        <row r="87">
          <cell r="BL87">
            <v>3201223</v>
          </cell>
        </row>
        <row r="88">
          <cell r="BL88">
            <v>36629998</v>
          </cell>
        </row>
        <row r="89">
          <cell r="BL89">
            <v>108821056</v>
          </cell>
        </row>
        <row r="90">
          <cell r="BL90">
            <v>270629</v>
          </cell>
        </row>
        <row r="91">
          <cell r="BL91">
            <v>525808</v>
          </cell>
        </row>
        <row r="92">
          <cell r="BL92">
            <v>304261</v>
          </cell>
        </row>
        <row r="93">
          <cell r="BL93">
            <v>955540</v>
          </cell>
        </row>
        <row r="94">
          <cell r="BL94">
            <v>942502</v>
          </cell>
        </row>
        <row r="95">
          <cell r="BL95">
            <v>6514814</v>
          </cell>
        </row>
        <row r="96">
          <cell r="BL96">
            <v>4625265</v>
          </cell>
        </row>
        <row r="97">
          <cell r="BL97">
            <v>30157998</v>
          </cell>
        </row>
        <row r="98">
          <cell r="BL98">
            <v>22382295</v>
          </cell>
        </row>
        <row r="99">
          <cell r="BL99">
            <v>7775703</v>
          </cell>
        </row>
        <row r="100">
          <cell r="BL100">
            <v>0</v>
          </cell>
        </row>
        <row r="101">
          <cell r="BL101">
            <v>7439322</v>
          </cell>
        </row>
        <row r="102">
          <cell r="BL102">
            <v>295502</v>
          </cell>
        </row>
        <row r="103">
          <cell r="BL103">
            <v>0</v>
          </cell>
        </row>
        <row r="104">
          <cell r="BL104">
            <v>64558</v>
          </cell>
        </row>
        <row r="105">
          <cell r="BL105">
            <v>186559</v>
          </cell>
        </row>
        <row r="106">
          <cell r="BL106">
            <v>6892703</v>
          </cell>
        </row>
        <row r="107">
          <cell r="BL107">
            <v>7202082</v>
          </cell>
        </row>
        <row r="108">
          <cell r="BL108">
            <v>48</v>
          </cell>
        </row>
        <row r="109">
          <cell r="BL109">
            <v>4889039</v>
          </cell>
        </row>
        <row r="110">
          <cell r="BL110">
            <v>362241</v>
          </cell>
        </row>
        <row r="111">
          <cell r="BL111">
            <v>1802980</v>
          </cell>
        </row>
        <row r="112">
          <cell r="BL112">
            <v>147774</v>
          </cell>
        </row>
        <row r="113">
          <cell r="BL113">
            <v>0</v>
          </cell>
        </row>
        <row r="114">
          <cell r="BL114">
            <v>27762254</v>
          </cell>
        </row>
        <row r="115">
          <cell r="BL115">
            <v>1922601</v>
          </cell>
        </row>
        <row r="116">
          <cell r="BL116">
            <v>121916</v>
          </cell>
        </row>
        <row r="117">
          <cell r="BL117">
            <v>27232</v>
          </cell>
        </row>
        <row r="118">
          <cell r="BL118">
            <v>16430041</v>
          </cell>
        </row>
        <row r="119">
          <cell r="BL119">
            <v>0</v>
          </cell>
        </row>
        <row r="120">
          <cell r="BL120">
            <v>9260464</v>
          </cell>
        </row>
        <row r="121">
          <cell r="BL121">
            <v>84269669</v>
          </cell>
        </row>
        <row r="122">
          <cell r="BL122">
            <v>11322528</v>
          </cell>
        </row>
        <row r="123">
          <cell r="BL123">
            <v>9461611</v>
          </cell>
        </row>
        <row r="124">
          <cell r="BL124">
            <v>40427934</v>
          </cell>
        </row>
        <row r="125">
          <cell r="BL125">
            <v>6888463</v>
          </cell>
        </row>
        <row r="126">
          <cell r="BL126">
            <v>1747771</v>
          </cell>
        </row>
        <row r="127">
          <cell r="BL127">
            <v>7893013</v>
          </cell>
        </row>
        <row r="128">
          <cell r="BL128">
            <v>5602106</v>
          </cell>
        </row>
        <row r="129">
          <cell r="BL129">
            <v>926243</v>
          </cell>
        </row>
        <row r="130">
          <cell r="BL130">
            <v>0</v>
          </cell>
        </row>
        <row r="131">
          <cell r="BL131">
            <v>785399</v>
          </cell>
        </row>
        <row r="132">
          <cell r="BL132">
            <v>478620</v>
          </cell>
        </row>
        <row r="133">
          <cell r="BL133">
            <v>306779</v>
          </cell>
        </row>
        <row r="134">
          <cell r="BL134">
            <v>7298228</v>
          </cell>
        </row>
        <row r="135">
          <cell r="BL135">
            <v>4282449</v>
          </cell>
        </row>
        <row r="136">
          <cell r="BL136">
            <v>668636</v>
          </cell>
        </row>
        <row r="137">
          <cell r="BL137">
            <v>60305</v>
          </cell>
        </row>
        <row r="138">
          <cell r="BL138">
            <v>271429</v>
          </cell>
        </row>
        <row r="139">
          <cell r="BL139">
            <v>315433</v>
          </cell>
        </row>
        <row r="140">
          <cell r="BL140">
            <v>882336</v>
          </cell>
        </row>
        <row r="141">
          <cell r="BL141">
            <v>0</v>
          </cell>
        </row>
        <row r="142">
          <cell r="BL142">
            <v>817640</v>
          </cell>
        </row>
        <row r="143">
          <cell r="BL143">
            <v>9670511</v>
          </cell>
        </row>
        <row r="144">
          <cell r="BL144">
            <v>8978129</v>
          </cell>
        </row>
        <row r="145">
          <cell r="BL145">
            <v>112083</v>
          </cell>
        </row>
        <row r="146">
          <cell r="BL146">
            <v>579628</v>
          </cell>
        </row>
        <row r="147">
          <cell r="BL147">
            <v>0</v>
          </cell>
        </row>
        <row r="148">
          <cell r="BL148">
            <v>671</v>
          </cell>
        </row>
        <row r="149">
          <cell r="BL149">
            <v>4505512</v>
          </cell>
        </row>
        <row r="150">
          <cell r="BL150">
            <v>476516</v>
          </cell>
        </row>
        <row r="151">
          <cell r="BL151">
            <v>2314425</v>
          </cell>
        </row>
        <row r="152">
          <cell r="BL152">
            <v>885109</v>
          </cell>
        </row>
        <row r="153">
          <cell r="BL153">
            <v>799053</v>
          </cell>
        </row>
        <row r="154">
          <cell r="BL154">
            <v>30409</v>
          </cell>
        </row>
        <row r="155">
          <cell r="BL155">
            <v>0</v>
          </cell>
        </row>
        <row r="156">
          <cell r="BL156">
            <v>62668107</v>
          </cell>
        </row>
        <row r="157">
          <cell r="BL157">
            <v>2584471</v>
          </cell>
        </row>
        <row r="158">
          <cell r="BL158">
            <v>9509445</v>
          </cell>
        </row>
        <row r="159">
          <cell r="BL159">
            <v>14213592</v>
          </cell>
        </row>
        <row r="160">
          <cell r="BL160">
            <v>35038929</v>
          </cell>
        </row>
        <row r="161">
          <cell r="BL161">
            <v>0</v>
          </cell>
        </row>
        <row r="162">
          <cell r="BL162">
            <v>1321670</v>
          </cell>
        </row>
        <row r="163">
          <cell r="BL163">
            <v>1045790</v>
          </cell>
        </row>
        <row r="164">
          <cell r="BL164">
            <v>0</v>
          </cell>
        </row>
        <row r="165">
          <cell r="BL165">
            <v>585000</v>
          </cell>
        </row>
        <row r="166">
          <cell r="BL166">
            <v>250946</v>
          </cell>
        </row>
        <row r="167">
          <cell r="BL167">
            <v>209844</v>
          </cell>
        </row>
        <row r="168">
          <cell r="BL168">
            <v>23608972</v>
          </cell>
        </row>
        <row r="169">
          <cell r="BL169">
            <v>16929466</v>
          </cell>
        </row>
        <row r="170">
          <cell r="BL170">
            <v>6679506</v>
          </cell>
        </row>
        <row r="171">
          <cell r="BL171">
            <v>0</v>
          </cell>
        </row>
        <row r="172">
          <cell r="BL172">
            <v>0</v>
          </cell>
        </row>
        <row r="173">
          <cell r="BL173">
            <v>0</v>
          </cell>
        </row>
        <row r="174">
          <cell r="BL174">
            <v>0</v>
          </cell>
        </row>
        <row r="175">
          <cell r="BL175">
            <v>0</v>
          </cell>
        </row>
        <row r="176">
          <cell r="BL176">
            <v>0</v>
          </cell>
        </row>
        <row r="177">
          <cell r="BL177">
            <v>0</v>
          </cell>
        </row>
        <row r="178">
          <cell r="BL178">
            <v>0</v>
          </cell>
        </row>
        <row r="179">
          <cell r="BL179">
            <v>0</v>
          </cell>
        </row>
        <row r="180">
          <cell r="BL180">
            <v>0</v>
          </cell>
        </row>
        <row r="181">
          <cell r="BL181">
            <v>68000</v>
          </cell>
        </row>
        <row r="182">
          <cell r="BL182">
            <v>68000</v>
          </cell>
        </row>
        <row r="183">
          <cell r="BL183">
            <v>0</v>
          </cell>
        </row>
        <row r="184">
          <cell r="BL184">
            <v>0</v>
          </cell>
        </row>
        <row r="185">
          <cell r="BL185">
            <v>68000</v>
          </cell>
        </row>
        <row r="186">
          <cell r="BL186">
            <v>0</v>
          </cell>
        </row>
        <row r="187">
          <cell r="BL187">
            <v>0</v>
          </cell>
        </row>
        <row r="188">
          <cell r="BL188">
            <v>0</v>
          </cell>
        </row>
        <row r="189">
          <cell r="BL189">
            <v>0</v>
          </cell>
        </row>
        <row r="190">
          <cell r="BL190">
            <v>0</v>
          </cell>
        </row>
        <row r="191">
          <cell r="BL191">
            <v>19142945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"/>
      <sheetName val="filtros"/>
      <sheetName val="Aliceweb_parte_1"/>
    </sheetNames>
    <sheetDataSet>
      <sheetData sheetId="0">
        <row r="12">
          <cell r="BL12">
            <v>1159119586</v>
          </cell>
        </row>
        <row r="13">
          <cell r="BL13">
            <v>182341093</v>
          </cell>
        </row>
        <row r="14">
          <cell r="BL14">
            <v>181770524</v>
          </cell>
        </row>
        <row r="15">
          <cell r="BL15">
            <v>170098971</v>
          </cell>
        </row>
        <row r="16">
          <cell r="BL16">
            <v>715854</v>
          </cell>
        </row>
        <row r="17">
          <cell r="BL17">
            <v>6975946</v>
          </cell>
        </row>
        <row r="18">
          <cell r="BL18">
            <v>3979753</v>
          </cell>
        </row>
        <row r="19">
          <cell r="BL19">
            <v>0</v>
          </cell>
        </row>
        <row r="20">
          <cell r="BL20">
            <v>0</v>
          </cell>
        </row>
        <row r="21">
          <cell r="BL21">
            <v>0</v>
          </cell>
        </row>
        <row r="22">
          <cell r="BL22">
            <v>0</v>
          </cell>
        </row>
        <row r="23">
          <cell r="BL23">
            <v>570569</v>
          </cell>
        </row>
        <row r="24">
          <cell r="BL24">
            <v>570569</v>
          </cell>
        </row>
        <row r="25">
          <cell r="BL25">
            <v>9065</v>
          </cell>
        </row>
        <row r="26">
          <cell r="BL26">
            <v>9065</v>
          </cell>
        </row>
        <row r="27">
          <cell r="BL27">
            <v>9065</v>
          </cell>
        </row>
        <row r="28">
          <cell r="BL28">
            <v>1216440</v>
          </cell>
        </row>
        <row r="29">
          <cell r="BL29">
            <v>6780</v>
          </cell>
        </row>
        <row r="30">
          <cell r="BL30">
            <v>6780</v>
          </cell>
        </row>
        <row r="31">
          <cell r="BL31">
            <v>2952</v>
          </cell>
        </row>
        <row r="32">
          <cell r="BL32">
            <v>2952</v>
          </cell>
        </row>
        <row r="33">
          <cell r="BL33">
            <v>0</v>
          </cell>
        </row>
        <row r="34">
          <cell r="BL34">
            <v>0</v>
          </cell>
        </row>
        <row r="35">
          <cell r="BL35">
            <v>0</v>
          </cell>
        </row>
        <row r="36">
          <cell r="BL36">
            <v>0</v>
          </cell>
        </row>
        <row r="37">
          <cell r="BL37">
            <v>1206708</v>
          </cell>
        </row>
        <row r="38">
          <cell r="BL38">
            <v>112923</v>
          </cell>
        </row>
        <row r="39">
          <cell r="BL39">
            <v>1093785</v>
          </cell>
        </row>
        <row r="40">
          <cell r="BL40">
            <v>956665434</v>
          </cell>
        </row>
        <row r="41">
          <cell r="BL41">
            <v>271869532</v>
          </cell>
        </row>
        <row r="42">
          <cell r="BL42">
            <v>161975516</v>
          </cell>
        </row>
        <row r="43">
          <cell r="BL43">
            <v>2945902</v>
          </cell>
        </row>
        <row r="44">
          <cell r="BL44">
            <v>50493348</v>
          </cell>
        </row>
        <row r="45">
          <cell r="BL45">
            <v>133569</v>
          </cell>
        </row>
        <row r="46">
          <cell r="BL46">
            <v>38302906</v>
          </cell>
        </row>
        <row r="47">
          <cell r="BL47">
            <v>1496</v>
          </cell>
        </row>
        <row r="48">
          <cell r="BL48">
            <v>0</v>
          </cell>
        </row>
        <row r="49">
          <cell r="BL49">
            <v>16351883</v>
          </cell>
        </row>
        <row r="50">
          <cell r="BL50">
            <v>1664912</v>
          </cell>
        </row>
        <row r="51">
          <cell r="BL51">
            <v>58629391</v>
          </cell>
        </row>
        <row r="52">
          <cell r="BL52">
            <v>58629391</v>
          </cell>
        </row>
        <row r="53">
          <cell r="BL53">
            <v>6879810</v>
          </cell>
        </row>
        <row r="54">
          <cell r="BL54">
            <v>548572</v>
          </cell>
        </row>
        <row r="55">
          <cell r="BL55">
            <v>1329681</v>
          </cell>
        </row>
        <row r="56">
          <cell r="BL56">
            <v>175698</v>
          </cell>
        </row>
        <row r="57">
          <cell r="BL57">
            <v>40334</v>
          </cell>
        </row>
        <row r="58">
          <cell r="BL58">
            <v>0</v>
          </cell>
        </row>
        <row r="59">
          <cell r="BL59">
            <v>4398821</v>
          </cell>
        </row>
        <row r="60">
          <cell r="BL60">
            <v>386704</v>
          </cell>
        </row>
        <row r="61">
          <cell r="BL61">
            <v>0</v>
          </cell>
        </row>
        <row r="62">
          <cell r="BL62">
            <v>3738477</v>
          </cell>
        </row>
        <row r="63">
          <cell r="BL63">
            <v>356303</v>
          </cell>
        </row>
        <row r="64">
          <cell r="BL64">
            <v>3382174</v>
          </cell>
        </row>
        <row r="65">
          <cell r="BL65">
            <v>84124777</v>
          </cell>
        </row>
        <row r="66">
          <cell r="BL66">
            <v>45483798</v>
          </cell>
        </row>
        <row r="67">
          <cell r="BL67">
            <v>460265</v>
          </cell>
        </row>
        <row r="68">
          <cell r="BL68">
            <v>38180714</v>
          </cell>
        </row>
        <row r="69">
          <cell r="BL69">
            <v>11893853</v>
          </cell>
        </row>
        <row r="70">
          <cell r="BL70">
            <v>9888541</v>
          </cell>
        </row>
        <row r="71">
          <cell r="BL71">
            <v>2005312</v>
          </cell>
        </row>
        <row r="72">
          <cell r="BL72">
            <v>5487269</v>
          </cell>
        </row>
        <row r="73">
          <cell r="BL73">
            <v>2339834</v>
          </cell>
        </row>
        <row r="74">
          <cell r="BL74">
            <v>1537058</v>
          </cell>
        </row>
        <row r="75">
          <cell r="BL75">
            <v>1418423</v>
          </cell>
        </row>
        <row r="76">
          <cell r="BL76">
            <v>191954</v>
          </cell>
        </row>
        <row r="77">
          <cell r="BL77">
            <v>69395</v>
          </cell>
        </row>
        <row r="78">
          <cell r="BL78">
            <v>69395</v>
          </cell>
        </row>
        <row r="79">
          <cell r="BL79">
            <v>0</v>
          </cell>
        </row>
        <row r="80">
          <cell r="BL80">
            <v>0</v>
          </cell>
        </row>
        <row r="81">
          <cell r="BL81">
            <v>55319719</v>
          </cell>
        </row>
        <row r="82">
          <cell r="BL82">
            <v>0</v>
          </cell>
        </row>
        <row r="83">
          <cell r="BL83">
            <v>55263910</v>
          </cell>
        </row>
        <row r="84">
          <cell r="BL84">
            <v>0</v>
          </cell>
        </row>
        <row r="85">
          <cell r="BL85">
            <v>55809</v>
          </cell>
        </row>
        <row r="86">
          <cell r="BL86">
            <v>159308296</v>
          </cell>
        </row>
        <row r="87">
          <cell r="BL87">
            <v>3889506</v>
          </cell>
        </row>
        <row r="88">
          <cell r="BL88">
            <v>56193514</v>
          </cell>
        </row>
        <row r="89">
          <cell r="BL89">
            <v>72115542</v>
          </cell>
        </row>
        <row r="90">
          <cell r="BL90">
            <v>29310</v>
          </cell>
        </row>
        <row r="91">
          <cell r="BL91">
            <v>2457617</v>
          </cell>
        </row>
        <row r="92">
          <cell r="BL92">
            <v>188133</v>
          </cell>
        </row>
        <row r="93">
          <cell r="BL93">
            <v>1387795</v>
          </cell>
        </row>
        <row r="94">
          <cell r="BL94">
            <v>744893</v>
          </cell>
        </row>
        <row r="95">
          <cell r="BL95">
            <v>17640665</v>
          </cell>
        </row>
        <row r="96">
          <cell r="BL96">
            <v>4661321</v>
          </cell>
        </row>
        <row r="97">
          <cell r="BL97">
            <v>35190350</v>
          </cell>
        </row>
        <row r="98">
          <cell r="BL98">
            <v>27577412</v>
          </cell>
        </row>
        <row r="99">
          <cell r="BL99">
            <v>7612938</v>
          </cell>
        </row>
        <row r="100">
          <cell r="BL100">
            <v>0</v>
          </cell>
        </row>
        <row r="101">
          <cell r="BL101">
            <v>8937169</v>
          </cell>
        </row>
        <row r="102">
          <cell r="BL102">
            <v>214092</v>
          </cell>
        </row>
        <row r="103">
          <cell r="BL103">
            <v>0</v>
          </cell>
        </row>
        <row r="104">
          <cell r="BL104">
            <v>88061</v>
          </cell>
        </row>
        <row r="105">
          <cell r="BL105">
            <v>474653</v>
          </cell>
        </row>
        <row r="106">
          <cell r="BL106">
            <v>8160363</v>
          </cell>
        </row>
        <row r="107">
          <cell r="BL107">
            <v>11171782</v>
          </cell>
        </row>
        <row r="108">
          <cell r="BL108">
            <v>50504</v>
          </cell>
        </row>
        <row r="109">
          <cell r="BL109">
            <v>8576752</v>
          </cell>
        </row>
        <row r="110">
          <cell r="BL110">
            <v>417953</v>
          </cell>
        </row>
        <row r="111">
          <cell r="BL111">
            <v>1890674</v>
          </cell>
        </row>
        <row r="112">
          <cell r="BL112">
            <v>235899</v>
          </cell>
        </row>
        <row r="113">
          <cell r="BL113">
            <v>0</v>
          </cell>
        </row>
        <row r="114">
          <cell r="BL114">
            <v>28241087</v>
          </cell>
        </row>
        <row r="115">
          <cell r="BL115">
            <v>3058356</v>
          </cell>
        </row>
        <row r="116">
          <cell r="BL116">
            <v>334290</v>
          </cell>
        </row>
        <row r="117">
          <cell r="BL117">
            <v>43212</v>
          </cell>
        </row>
        <row r="118">
          <cell r="BL118">
            <v>15227437</v>
          </cell>
        </row>
        <row r="119">
          <cell r="BL119">
            <v>0</v>
          </cell>
        </row>
        <row r="120">
          <cell r="BL120">
            <v>9577792</v>
          </cell>
        </row>
        <row r="121">
          <cell r="BL121">
            <v>95932335</v>
          </cell>
        </row>
        <row r="122">
          <cell r="BL122">
            <v>11793982</v>
          </cell>
        </row>
        <row r="123">
          <cell r="BL123">
            <v>9874907</v>
          </cell>
        </row>
        <row r="124">
          <cell r="BL124">
            <v>46080895</v>
          </cell>
        </row>
        <row r="125">
          <cell r="BL125">
            <v>5237310</v>
          </cell>
        </row>
        <row r="126">
          <cell r="BL126">
            <v>4720738</v>
          </cell>
        </row>
        <row r="127">
          <cell r="BL127">
            <v>7204885</v>
          </cell>
        </row>
        <row r="128">
          <cell r="BL128">
            <v>9842885</v>
          </cell>
        </row>
        <row r="129">
          <cell r="BL129">
            <v>1176733</v>
          </cell>
        </row>
        <row r="130">
          <cell r="BL130">
            <v>0</v>
          </cell>
        </row>
        <row r="131">
          <cell r="BL131">
            <v>646312</v>
          </cell>
        </row>
        <row r="132">
          <cell r="BL132">
            <v>270925</v>
          </cell>
        </row>
        <row r="133">
          <cell r="BL133">
            <v>375387</v>
          </cell>
        </row>
        <row r="134">
          <cell r="BL134">
            <v>14210669</v>
          </cell>
        </row>
        <row r="135">
          <cell r="BL135">
            <v>6331170</v>
          </cell>
        </row>
        <row r="136">
          <cell r="BL136">
            <v>4916946</v>
          </cell>
        </row>
        <row r="137">
          <cell r="BL137">
            <v>75488</v>
          </cell>
        </row>
        <row r="138">
          <cell r="BL138">
            <v>219975</v>
          </cell>
        </row>
        <row r="139">
          <cell r="BL139">
            <v>226371</v>
          </cell>
        </row>
        <row r="140">
          <cell r="BL140">
            <v>839105</v>
          </cell>
        </row>
        <row r="141">
          <cell r="BL141">
            <v>0</v>
          </cell>
        </row>
        <row r="142">
          <cell r="BL142">
            <v>1601614</v>
          </cell>
        </row>
        <row r="143">
          <cell r="BL143">
            <v>9681773</v>
          </cell>
        </row>
        <row r="144">
          <cell r="BL144">
            <v>9089983</v>
          </cell>
        </row>
        <row r="145">
          <cell r="BL145">
            <v>26816</v>
          </cell>
        </row>
        <row r="146">
          <cell r="BL146">
            <v>556642</v>
          </cell>
        </row>
        <row r="147">
          <cell r="BL147">
            <v>0</v>
          </cell>
        </row>
        <row r="148">
          <cell r="BL148">
            <v>8332</v>
          </cell>
        </row>
        <row r="149">
          <cell r="BL149">
            <v>4824190</v>
          </cell>
        </row>
        <row r="150">
          <cell r="BL150">
            <v>543066</v>
          </cell>
        </row>
        <row r="151">
          <cell r="BL151">
            <v>2545038</v>
          </cell>
        </row>
        <row r="152">
          <cell r="BL152">
            <v>750010</v>
          </cell>
        </row>
        <row r="153">
          <cell r="BL153">
            <v>979566</v>
          </cell>
        </row>
        <row r="154">
          <cell r="BL154">
            <v>6510</v>
          </cell>
        </row>
        <row r="155">
          <cell r="BL155">
            <v>0</v>
          </cell>
        </row>
        <row r="156">
          <cell r="BL156">
            <v>63681186</v>
          </cell>
        </row>
        <row r="157">
          <cell r="BL157">
            <v>2811733</v>
          </cell>
        </row>
        <row r="158">
          <cell r="BL158">
            <v>4071505</v>
          </cell>
        </row>
        <row r="159">
          <cell r="BL159">
            <v>21458093</v>
          </cell>
        </row>
        <row r="160">
          <cell r="BL160">
            <v>35034724</v>
          </cell>
        </row>
        <row r="161">
          <cell r="BL161">
            <v>0</v>
          </cell>
        </row>
        <row r="162">
          <cell r="BL162">
            <v>305131</v>
          </cell>
        </row>
        <row r="163">
          <cell r="BL163">
            <v>1258093</v>
          </cell>
        </row>
        <row r="164">
          <cell r="BL164">
            <v>0</v>
          </cell>
        </row>
        <row r="165">
          <cell r="BL165">
            <v>771693</v>
          </cell>
        </row>
        <row r="166">
          <cell r="BL166">
            <v>402434</v>
          </cell>
        </row>
        <row r="167">
          <cell r="BL167">
            <v>83966</v>
          </cell>
        </row>
        <row r="168">
          <cell r="BL168">
            <v>25569969</v>
          </cell>
        </row>
        <row r="169">
          <cell r="BL169">
            <v>16997645</v>
          </cell>
        </row>
        <row r="170">
          <cell r="BL170">
            <v>8572324</v>
          </cell>
        </row>
        <row r="171">
          <cell r="BL171">
            <v>154</v>
          </cell>
        </row>
        <row r="172">
          <cell r="BL172">
            <v>154</v>
          </cell>
        </row>
        <row r="173">
          <cell r="BL173">
            <v>0</v>
          </cell>
        </row>
        <row r="174">
          <cell r="BL174">
            <v>154</v>
          </cell>
        </row>
        <row r="175">
          <cell r="BL175">
            <v>0</v>
          </cell>
        </row>
        <row r="176">
          <cell r="BL176">
            <v>0</v>
          </cell>
        </row>
        <row r="177">
          <cell r="BL177">
            <v>0</v>
          </cell>
        </row>
        <row r="178">
          <cell r="BL178">
            <v>0</v>
          </cell>
        </row>
        <row r="179">
          <cell r="BL179">
            <v>0</v>
          </cell>
        </row>
        <row r="180">
          <cell r="BL180">
            <v>0</v>
          </cell>
        </row>
        <row r="181">
          <cell r="BL181">
            <v>0</v>
          </cell>
        </row>
        <row r="182">
          <cell r="BL182">
            <v>0</v>
          </cell>
        </row>
        <row r="183">
          <cell r="BL183">
            <v>0</v>
          </cell>
        </row>
        <row r="184">
          <cell r="BL184">
            <v>0</v>
          </cell>
        </row>
        <row r="185">
          <cell r="BL185">
            <v>0</v>
          </cell>
        </row>
        <row r="186">
          <cell r="BL186">
            <v>0</v>
          </cell>
        </row>
        <row r="187">
          <cell r="BL187">
            <v>0</v>
          </cell>
        </row>
        <row r="188">
          <cell r="BL188">
            <v>0</v>
          </cell>
        </row>
        <row r="189">
          <cell r="BL189">
            <v>0</v>
          </cell>
        </row>
        <row r="190">
          <cell r="BL190">
            <v>0</v>
          </cell>
        </row>
        <row r="191">
          <cell r="BL191">
            <v>18887400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"/>
      <sheetName val="filtros"/>
      <sheetName val="Aliceweb_parte_1"/>
    </sheetNames>
    <sheetDataSet>
      <sheetData sheetId="0">
        <row r="12">
          <cell r="BL12">
            <v>1664197139</v>
          </cell>
        </row>
        <row r="13">
          <cell r="BL13">
            <v>666642928</v>
          </cell>
        </row>
        <row r="14">
          <cell r="BL14">
            <v>666261690</v>
          </cell>
        </row>
        <row r="15">
          <cell r="BL15">
            <v>657100282</v>
          </cell>
        </row>
        <row r="16">
          <cell r="BL16">
            <v>489549</v>
          </cell>
        </row>
        <row r="17">
          <cell r="BL17">
            <v>6087134</v>
          </cell>
        </row>
        <row r="18">
          <cell r="BL18">
            <v>2584725</v>
          </cell>
        </row>
        <row r="19">
          <cell r="BL19">
            <v>0</v>
          </cell>
        </row>
        <row r="20">
          <cell r="BL20">
            <v>0</v>
          </cell>
        </row>
        <row r="21">
          <cell r="BL21">
            <v>0</v>
          </cell>
        </row>
        <row r="22">
          <cell r="BL22">
            <v>0</v>
          </cell>
        </row>
        <row r="23">
          <cell r="BL23">
            <v>381238</v>
          </cell>
        </row>
        <row r="24">
          <cell r="BL24">
            <v>381238</v>
          </cell>
        </row>
        <row r="25">
          <cell r="BL25">
            <v>58638</v>
          </cell>
        </row>
        <row r="26">
          <cell r="BL26">
            <v>58638</v>
          </cell>
        </row>
        <row r="27">
          <cell r="BL27">
            <v>58638</v>
          </cell>
        </row>
        <row r="28">
          <cell r="BL28">
            <v>2504167</v>
          </cell>
        </row>
        <row r="29">
          <cell r="BL29">
            <v>27992</v>
          </cell>
        </row>
        <row r="30">
          <cell r="BL30">
            <v>27992</v>
          </cell>
        </row>
        <row r="31">
          <cell r="BL31">
            <v>0</v>
          </cell>
        </row>
        <row r="32">
          <cell r="BL32">
            <v>0</v>
          </cell>
        </row>
        <row r="33">
          <cell r="BL33">
            <v>0</v>
          </cell>
        </row>
        <row r="34">
          <cell r="BL34">
            <v>0</v>
          </cell>
        </row>
        <row r="35">
          <cell r="BL35">
            <v>0</v>
          </cell>
        </row>
        <row r="36">
          <cell r="BL36">
            <v>0</v>
          </cell>
        </row>
        <row r="37">
          <cell r="BL37">
            <v>2476175</v>
          </cell>
        </row>
        <row r="38">
          <cell r="BL38">
            <v>694396</v>
          </cell>
        </row>
        <row r="39">
          <cell r="BL39">
            <v>1781779</v>
          </cell>
        </row>
        <row r="40">
          <cell r="BL40">
            <v>971597392</v>
          </cell>
        </row>
        <row r="41">
          <cell r="BL41">
            <v>345546333</v>
          </cell>
        </row>
        <row r="42">
          <cell r="BL42">
            <v>193914339</v>
          </cell>
        </row>
        <row r="43">
          <cell r="BL43">
            <v>2072300</v>
          </cell>
        </row>
        <row r="44">
          <cell r="BL44">
            <v>104910818</v>
          </cell>
        </row>
        <row r="45">
          <cell r="BL45">
            <v>330498</v>
          </cell>
        </row>
        <row r="46">
          <cell r="BL46">
            <v>30089086</v>
          </cell>
        </row>
        <row r="47">
          <cell r="BL47">
            <v>0</v>
          </cell>
        </row>
        <row r="48">
          <cell r="BL48">
            <v>0</v>
          </cell>
        </row>
        <row r="49">
          <cell r="BL49">
            <v>11812587</v>
          </cell>
        </row>
        <row r="50">
          <cell r="BL50">
            <v>2416705</v>
          </cell>
        </row>
        <row r="51">
          <cell r="BL51">
            <v>64211563</v>
          </cell>
        </row>
        <row r="52">
          <cell r="BL52">
            <v>64211563</v>
          </cell>
        </row>
        <row r="53">
          <cell r="BL53">
            <v>7860708</v>
          </cell>
        </row>
        <row r="54">
          <cell r="BL54">
            <v>348040</v>
          </cell>
        </row>
        <row r="55">
          <cell r="BL55">
            <v>1457719</v>
          </cell>
        </row>
        <row r="56">
          <cell r="BL56">
            <v>52398</v>
          </cell>
        </row>
        <row r="57">
          <cell r="BL57">
            <v>16196</v>
          </cell>
        </row>
        <row r="58">
          <cell r="BL58">
            <v>0</v>
          </cell>
        </row>
        <row r="59">
          <cell r="BL59">
            <v>5649846</v>
          </cell>
        </row>
        <row r="60">
          <cell r="BL60">
            <v>336509</v>
          </cell>
        </row>
        <row r="61">
          <cell r="BL61">
            <v>0</v>
          </cell>
        </row>
        <row r="62">
          <cell r="BL62">
            <v>4051153</v>
          </cell>
        </row>
        <row r="63">
          <cell r="BL63">
            <v>608486</v>
          </cell>
        </row>
        <row r="64">
          <cell r="BL64">
            <v>3442667</v>
          </cell>
        </row>
        <row r="65">
          <cell r="BL65">
            <v>96136151</v>
          </cell>
        </row>
        <row r="66">
          <cell r="BL66">
            <v>57114998</v>
          </cell>
        </row>
        <row r="67">
          <cell r="BL67">
            <v>722280</v>
          </cell>
        </row>
        <row r="68">
          <cell r="BL68">
            <v>38298873</v>
          </cell>
        </row>
        <row r="69">
          <cell r="BL69">
            <v>4262899</v>
          </cell>
        </row>
        <row r="70">
          <cell r="BL70">
            <v>2005152</v>
          </cell>
        </row>
        <row r="71">
          <cell r="BL71">
            <v>2257747</v>
          </cell>
        </row>
        <row r="72">
          <cell r="BL72">
            <v>14122026</v>
          </cell>
        </row>
        <row r="73">
          <cell r="BL73">
            <v>10765716</v>
          </cell>
        </row>
        <row r="74">
          <cell r="BL74">
            <v>1626350</v>
          </cell>
        </row>
        <row r="75">
          <cell r="BL75">
            <v>1486923</v>
          </cell>
        </row>
        <row r="76">
          <cell r="BL76">
            <v>243037</v>
          </cell>
        </row>
        <row r="77">
          <cell r="BL77">
            <v>1055928</v>
          </cell>
        </row>
        <row r="78">
          <cell r="BL78">
            <v>1055928</v>
          </cell>
        </row>
        <row r="79">
          <cell r="BL79">
            <v>0</v>
          </cell>
        </row>
        <row r="80">
          <cell r="BL80">
            <v>0</v>
          </cell>
        </row>
        <row r="81">
          <cell r="BL81">
            <v>13397733</v>
          </cell>
        </row>
        <row r="82">
          <cell r="BL82">
            <v>0</v>
          </cell>
        </row>
        <row r="83">
          <cell r="BL83">
            <v>13397733</v>
          </cell>
        </row>
        <row r="84">
          <cell r="BL84">
            <v>0</v>
          </cell>
        </row>
        <row r="85">
          <cell r="BL85">
            <v>0</v>
          </cell>
        </row>
        <row r="86">
          <cell r="BL86">
            <v>120013443</v>
          </cell>
        </row>
        <row r="87">
          <cell r="BL87">
            <v>5148665</v>
          </cell>
        </row>
        <row r="88">
          <cell r="BL88">
            <v>40941464</v>
          </cell>
        </row>
        <row r="89">
          <cell r="BL89">
            <v>64659241</v>
          </cell>
        </row>
        <row r="90">
          <cell r="BL90">
            <v>459080</v>
          </cell>
        </row>
        <row r="91">
          <cell r="BL91">
            <v>411872</v>
          </cell>
        </row>
        <row r="92">
          <cell r="BL92">
            <v>257517</v>
          </cell>
        </row>
        <row r="93">
          <cell r="BL93">
            <v>1590263</v>
          </cell>
        </row>
        <row r="94">
          <cell r="BL94">
            <v>590841</v>
          </cell>
        </row>
        <row r="95">
          <cell r="BL95">
            <v>5522086</v>
          </cell>
        </row>
        <row r="96">
          <cell r="BL96">
            <v>432414</v>
          </cell>
        </row>
        <row r="97">
          <cell r="BL97">
            <v>29692822</v>
          </cell>
        </row>
        <row r="98">
          <cell r="BL98">
            <v>21135131</v>
          </cell>
        </row>
        <row r="99">
          <cell r="BL99">
            <v>8557691</v>
          </cell>
        </row>
        <row r="100">
          <cell r="BL100">
            <v>0</v>
          </cell>
        </row>
        <row r="101">
          <cell r="BL101">
            <v>8575953</v>
          </cell>
        </row>
        <row r="102">
          <cell r="BL102">
            <v>329407</v>
          </cell>
        </row>
        <row r="103">
          <cell r="BL103">
            <v>0</v>
          </cell>
        </row>
        <row r="104">
          <cell r="BL104">
            <v>71731</v>
          </cell>
        </row>
        <row r="105">
          <cell r="BL105">
            <v>276187</v>
          </cell>
        </row>
        <row r="106">
          <cell r="BL106">
            <v>7898628</v>
          </cell>
        </row>
        <row r="107">
          <cell r="BL107">
            <v>8994045</v>
          </cell>
        </row>
        <row r="108">
          <cell r="BL108">
            <v>9376</v>
          </cell>
        </row>
        <row r="109">
          <cell r="BL109">
            <v>7068011</v>
          </cell>
        </row>
        <row r="110">
          <cell r="BL110">
            <v>419796</v>
          </cell>
        </row>
        <row r="111">
          <cell r="BL111">
            <v>1261130</v>
          </cell>
        </row>
        <row r="112">
          <cell r="BL112">
            <v>235732</v>
          </cell>
        </row>
        <row r="113">
          <cell r="BL113">
            <v>0</v>
          </cell>
        </row>
        <row r="114">
          <cell r="BL114">
            <v>25778777</v>
          </cell>
        </row>
        <row r="115">
          <cell r="BL115">
            <v>797525</v>
          </cell>
        </row>
        <row r="116">
          <cell r="BL116">
            <v>369007</v>
          </cell>
        </row>
        <row r="117">
          <cell r="BL117">
            <v>37864</v>
          </cell>
        </row>
        <row r="118">
          <cell r="BL118">
            <v>15537050</v>
          </cell>
        </row>
        <row r="119">
          <cell r="BL119">
            <v>0</v>
          </cell>
        </row>
        <row r="120">
          <cell r="BL120">
            <v>9037331</v>
          </cell>
        </row>
        <row r="121">
          <cell r="BL121">
            <v>97437308</v>
          </cell>
        </row>
        <row r="122">
          <cell r="BL122">
            <v>10737326</v>
          </cell>
        </row>
        <row r="123">
          <cell r="BL123">
            <v>12312486</v>
          </cell>
        </row>
        <row r="124">
          <cell r="BL124">
            <v>46783870</v>
          </cell>
        </row>
        <row r="125">
          <cell r="BL125">
            <v>8007022</v>
          </cell>
        </row>
        <row r="126">
          <cell r="BL126">
            <v>3642748</v>
          </cell>
        </row>
        <row r="127">
          <cell r="BL127">
            <v>7338192</v>
          </cell>
        </row>
        <row r="128">
          <cell r="BL128">
            <v>7170437</v>
          </cell>
        </row>
        <row r="129">
          <cell r="BL129">
            <v>1445227</v>
          </cell>
        </row>
        <row r="130">
          <cell r="BL130">
            <v>0</v>
          </cell>
        </row>
        <row r="131">
          <cell r="BL131">
            <v>819455</v>
          </cell>
        </row>
        <row r="132">
          <cell r="BL132">
            <v>232321</v>
          </cell>
        </row>
        <row r="133">
          <cell r="BL133">
            <v>587134</v>
          </cell>
        </row>
        <row r="134">
          <cell r="BL134">
            <v>16737328</v>
          </cell>
        </row>
        <row r="135">
          <cell r="BL135">
            <v>11810528</v>
          </cell>
        </row>
        <row r="136">
          <cell r="BL136">
            <v>2157305</v>
          </cell>
        </row>
        <row r="137">
          <cell r="BL137">
            <v>85311</v>
          </cell>
        </row>
        <row r="138">
          <cell r="BL138">
            <v>210805</v>
          </cell>
        </row>
        <row r="139">
          <cell r="BL139">
            <v>292187</v>
          </cell>
        </row>
        <row r="140">
          <cell r="BL140">
            <v>659674</v>
          </cell>
        </row>
        <row r="141">
          <cell r="BL141">
            <v>0</v>
          </cell>
        </row>
        <row r="142">
          <cell r="BL142">
            <v>1521518</v>
          </cell>
        </row>
        <row r="143">
          <cell r="BL143">
            <v>7963449</v>
          </cell>
        </row>
        <row r="144">
          <cell r="BL144">
            <v>7607067</v>
          </cell>
        </row>
        <row r="145">
          <cell r="BL145">
            <v>83206</v>
          </cell>
        </row>
        <row r="146">
          <cell r="BL146">
            <v>272489</v>
          </cell>
        </row>
        <row r="147">
          <cell r="BL147">
            <v>0</v>
          </cell>
        </row>
        <row r="148">
          <cell r="BL148">
            <v>687</v>
          </cell>
        </row>
        <row r="149">
          <cell r="BL149">
            <v>4192315</v>
          </cell>
        </row>
        <row r="150">
          <cell r="BL150">
            <v>436968</v>
          </cell>
        </row>
        <row r="151">
          <cell r="BL151">
            <v>1987197</v>
          </cell>
        </row>
        <row r="152">
          <cell r="BL152">
            <v>819095</v>
          </cell>
        </row>
        <row r="153">
          <cell r="BL153">
            <v>937664</v>
          </cell>
        </row>
        <row r="154">
          <cell r="BL154">
            <v>11391</v>
          </cell>
        </row>
        <row r="155">
          <cell r="BL155">
            <v>0</v>
          </cell>
        </row>
        <row r="156">
          <cell r="BL156">
            <v>74950877</v>
          </cell>
        </row>
        <row r="157">
          <cell r="BL157">
            <v>18001379</v>
          </cell>
        </row>
        <row r="158">
          <cell r="BL158">
            <v>4592412</v>
          </cell>
        </row>
        <row r="159">
          <cell r="BL159">
            <v>14943333</v>
          </cell>
        </row>
        <row r="160">
          <cell r="BL160">
            <v>36772192</v>
          </cell>
        </row>
        <row r="161">
          <cell r="BL161">
            <v>0</v>
          </cell>
        </row>
        <row r="162">
          <cell r="BL162">
            <v>641561</v>
          </cell>
        </row>
        <row r="163">
          <cell r="BL163">
            <v>767883</v>
          </cell>
        </row>
        <row r="164">
          <cell r="BL164">
            <v>0</v>
          </cell>
        </row>
        <row r="165">
          <cell r="BL165">
            <v>219561</v>
          </cell>
        </row>
        <row r="166">
          <cell r="BL166">
            <v>400190</v>
          </cell>
        </row>
        <row r="167">
          <cell r="BL167">
            <v>148132</v>
          </cell>
        </row>
        <row r="168">
          <cell r="BL168">
            <v>25029243</v>
          </cell>
        </row>
        <row r="169">
          <cell r="BL169">
            <v>15262461</v>
          </cell>
        </row>
        <row r="170">
          <cell r="BL170">
            <v>9766782</v>
          </cell>
        </row>
        <row r="171">
          <cell r="BL171">
            <v>505</v>
          </cell>
        </row>
        <row r="172">
          <cell r="BL172">
            <v>505</v>
          </cell>
        </row>
        <row r="173">
          <cell r="BL173">
            <v>0</v>
          </cell>
        </row>
        <row r="174">
          <cell r="BL174">
            <v>505</v>
          </cell>
        </row>
        <row r="175">
          <cell r="BL175">
            <v>0</v>
          </cell>
        </row>
        <row r="176">
          <cell r="BL176">
            <v>0</v>
          </cell>
        </row>
        <row r="177">
          <cell r="BL177">
            <v>0</v>
          </cell>
        </row>
        <row r="178">
          <cell r="BL178">
            <v>0</v>
          </cell>
        </row>
        <row r="179">
          <cell r="BL179">
            <v>0</v>
          </cell>
        </row>
        <row r="180">
          <cell r="BL180">
            <v>0</v>
          </cell>
        </row>
        <row r="181">
          <cell r="BL181">
            <v>0</v>
          </cell>
        </row>
        <row r="182">
          <cell r="BL182">
            <v>0</v>
          </cell>
        </row>
        <row r="183">
          <cell r="BL183">
            <v>0</v>
          </cell>
        </row>
        <row r="184">
          <cell r="BL184">
            <v>0</v>
          </cell>
        </row>
        <row r="185">
          <cell r="BL185">
            <v>0</v>
          </cell>
        </row>
        <row r="186">
          <cell r="BL186">
            <v>0</v>
          </cell>
        </row>
        <row r="187">
          <cell r="BL187">
            <v>0</v>
          </cell>
        </row>
        <row r="188">
          <cell r="BL188">
            <v>0</v>
          </cell>
        </row>
        <row r="189">
          <cell r="BL189">
            <v>0</v>
          </cell>
        </row>
        <row r="190">
          <cell r="BL190">
            <v>0</v>
          </cell>
        </row>
        <row r="191">
          <cell r="BL191">
            <v>23393509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o"/>
      <sheetName val="filtros"/>
      <sheetName val="Aliceweb_parte_1"/>
    </sheetNames>
    <sheetDataSet>
      <sheetData sheetId="0">
        <row r="12">
          <cell r="BL12">
            <v>1975476109</v>
          </cell>
        </row>
        <row r="13">
          <cell r="BL13">
            <v>839022581</v>
          </cell>
        </row>
        <row r="14">
          <cell r="BL14">
            <v>837943680</v>
          </cell>
        </row>
        <row r="15">
          <cell r="BL15">
            <v>824413047</v>
          </cell>
        </row>
        <row r="16">
          <cell r="BL16">
            <v>389821</v>
          </cell>
        </row>
        <row r="17">
          <cell r="BL17">
            <v>8488059</v>
          </cell>
        </row>
        <row r="18">
          <cell r="BL18">
            <v>4652753</v>
          </cell>
        </row>
        <row r="19">
          <cell r="BL19">
            <v>0</v>
          </cell>
        </row>
        <row r="20">
          <cell r="BL20">
            <v>0</v>
          </cell>
        </row>
        <row r="21">
          <cell r="BL21">
            <v>0</v>
          </cell>
        </row>
        <row r="22">
          <cell r="BL22">
            <v>0</v>
          </cell>
        </row>
        <row r="23">
          <cell r="BL23">
            <v>1078901</v>
          </cell>
        </row>
        <row r="24">
          <cell r="BL24">
            <v>1078901</v>
          </cell>
        </row>
        <row r="25">
          <cell r="BL25">
            <v>46418</v>
          </cell>
        </row>
        <row r="26">
          <cell r="BL26">
            <v>46418</v>
          </cell>
        </row>
        <row r="27">
          <cell r="BL27">
            <v>46418</v>
          </cell>
        </row>
        <row r="28">
          <cell r="BL28">
            <v>2070309</v>
          </cell>
        </row>
        <row r="29">
          <cell r="BL29">
            <v>0</v>
          </cell>
        </row>
        <row r="30">
          <cell r="BL30">
            <v>0</v>
          </cell>
        </row>
        <row r="31">
          <cell r="BL31">
            <v>6038</v>
          </cell>
        </row>
        <row r="32">
          <cell r="BL32">
            <v>6038</v>
          </cell>
        </row>
        <row r="33">
          <cell r="BL33">
            <v>0</v>
          </cell>
        </row>
        <row r="34">
          <cell r="BL34">
            <v>0</v>
          </cell>
        </row>
        <row r="35">
          <cell r="BL35">
            <v>0</v>
          </cell>
        </row>
        <row r="36">
          <cell r="BL36">
            <v>0</v>
          </cell>
        </row>
        <row r="37">
          <cell r="BL37">
            <v>2064271</v>
          </cell>
        </row>
        <row r="38">
          <cell r="BL38">
            <v>504762</v>
          </cell>
        </row>
        <row r="39">
          <cell r="BL39">
            <v>1559509</v>
          </cell>
        </row>
        <row r="40">
          <cell r="BL40">
            <v>1110818038</v>
          </cell>
        </row>
        <row r="41">
          <cell r="BL41">
            <v>327048770</v>
          </cell>
        </row>
        <row r="42">
          <cell r="BL42">
            <v>190112700</v>
          </cell>
        </row>
        <row r="43">
          <cell r="BL43">
            <v>2974200</v>
          </cell>
        </row>
        <row r="44">
          <cell r="BL44">
            <v>98230343</v>
          </cell>
        </row>
        <row r="45">
          <cell r="BL45">
            <v>656893</v>
          </cell>
        </row>
        <row r="46">
          <cell r="BL46">
            <v>18114461</v>
          </cell>
        </row>
        <row r="47">
          <cell r="BL47">
            <v>0</v>
          </cell>
        </row>
        <row r="48">
          <cell r="BL48">
            <v>0</v>
          </cell>
        </row>
        <row r="49">
          <cell r="BL49">
            <v>15618538</v>
          </cell>
        </row>
        <row r="50">
          <cell r="BL50">
            <v>1341635</v>
          </cell>
        </row>
        <row r="51">
          <cell r="BL51">
            <v>106911096</v>
          </cell>
        </row>
        <row r="52">
          <cell r="BL52">
            <v>106911096</v>
          </cell>
        </row>
        <row r="53">
          <cell r="BL53">
            <v>8785865</v>
          </cell>
        </row>
        <row r="54">
          <cell r="BL54">
            <v>534649</v>
          </cell>
        </row>
        <row r="55">
          <cell r="BL55">
            <v>1485802</v>
          </cell>
        </row>
        <row r="56">
          <cell r="BL56">
            <v>48225</v>
          </cell>
        </row>
        <row r="57">
          <cell r="BL57">
            <v>67968</v>
          </cell>
        </row>
        <row r="58">
          <cell r="BL58">
            <v>0</v>
          </cell>
        </row>
        <row r="59">
          <cell r="BL59">
            <v>6069893</v>
          </cell>
        </row>
        <row r="60">
          <cell r="BL60">
            <v>579328</v>
          </cell>
        </row>
        <row r="61">
          <cell r="BL61">
            <v>0</v>
          </cell>
        </row>
        <row r="62">
          <cell r="BL62">
            <v>3703525</v>
          </cell>
        </row>
        <row r="63">
          <cell r="BL63">
            <v>600058</v>
          </cell>
        </row>
        <row r="64">
          <cell r="BL64">
            <v>3103467</v>
          </cell>
        </row>
        <row r="65">
          <cell r="BL65">
            <v>93491955</v>
          </cell>
        </row>
        <row r="66">
          <cell r="BL66">
            <v>54918747</v>
          </cell>
        </row>
        <row r="67">
          <cell r="BL67">
            <v>597493</v>
          </cell>
        </row>
        <row r="68">
          <cell r="BL68">
            <v>37975715</v>
          </cell>
        </row>
        <row r="69">
          <cell r="BL69">
            <v>18528114</v>
          </cell>
        </row>
        <row r="70">
          <cell r="BL70">
            <v>16300701</v>
          </cell>
        </row>
        <row r="71">
          <cell r="BL71">
            <v>2227413</v>
          </cell>
        </row>
        <row r="72">
          <cell r="BL72">
            <v>14592571</v>
          </cell>
        </row>
        <row r="73">
          <cell r="BL73">
            <v>10558426</v>
          </cell>
        </row>
        <row r="74">
          <cell r="BL74">
            <v>1370674</v>
          </cell>
        </row>
        <row r="75">
          <cell r="BL75">
            <v>2409708</v>
          </cell>
        </row>
        <row r="76">
          <cell r="BL76">
            <v>253763</v>
          </cell>
        </row>
        <row r="77">
          <cell r="BL77">
            <v>844696</v>
          </cell>
        </row>
        <row r="78">
          <cell r="BL78">
            <v>844696</v>
          </cell>
        </row>
        <row r="79">
          <cell r="BL79">
            <v>0</v>
          </cell>
        </row>
        <row r="80">
          <cell r="BL80">
            <v>0</v>
          </cell>
        </row>
        <row r="81">
          <cell r="BL81">
            <v>91110276</v>
          </cell>
        </row>
        <row r="82">
          <cell r="BL82">
            <v>0</v>
          </cell>
        </row>
        <row r="83">
          <cell r="BL83">
            <v>91086362</v>
          </cell>
        </row>
        <row r="84">
          <cell r="BL84">
            <v>0</v>
          </cell>
        </row>
        <row r="85">
          <cell r="BL85">
            <v>23914</v>
          </cell>
        </row>
        <row r="86">
          <cell r="BL86">
            <v>128704686</v>
          </cell>
        </row>
        <row r="87">
          <cell r="BL87">
            <v>6261339</v>
          </cell>
        </row>
        <row r="88">
          <cell r="BL88">
            <v>31020689</v>
          </cell>
        </row>
        <row r="89">
          <cell r="BL89">
            <v>67354363</v>
          </cell>
        </row>
        <row r="90">
          <cell r="BL90">
            <v>14542221</v>
          </cell>
        </row>
        <row r="91">
          <cell r="BL91">
            <v>24155</v>
          </cell>
        </row>
        <row r="92">
          <cell r="BL92">
            <v>99245</v>
          </cell>
        </row>
        <row r="93">
          <cell r="BL93">
            <v>2083179</v>
          </cell>
        </row>
        <row r="94">
          <cell r="BL94">
            <v>770855</v>
          </cell>
        </row>
        <row r="95">
          <cell r="BL95">
            <v>6206999</v>
          </cell>
        </row>
        <row r="96">
          <cell r="BL96">
            <v>341641</v>
          </cell>
        </row>
        <row r="97">
          <cell r="BL97">
            <v>31509116</v>
          </cell>
        </row>
        <row r="98">
          <cell r="BL98">
            <v>21798681</v>
          </cell>
        </row>
        <row r="99">
          <cell r="BL99">
            <v>9710370</v>
          </cell>
        </row>
        <row r="100">
          <cell r="BL100">
            <v>65</v>
          </cell>
        </row>
        <row r="101">
          <cell r="BL101">
            <v>9709547</v>
          </cell>
        </row>
        <row r="102">
          <cell r="BL102">
            <v>323054</v>
          </cell>
        </row>
        <row r="103">
          <cell r="BL103">
            <v>0</v>
          </cell>
        </row>
        <row r="104">
          <cell r="BL104">
            <v>46548</v>
          </cell>
        </row>
        <row r="105">
          <cell r="BL105">
            <v>231953</v>
          </cell>
        </row>
        <row r="106">
          <cell r="BL106">
            <v>9107992</v>
          </cell>
        </row>
        <row r="107">
          <cell r="BL107">
            <v>9712865</v>
          </cell>
        </row>
        <row r="108">
          <cell r="BL108">
            <v>3318</v>
          </cell>
        </row>
        <row r="109">
          <cell r="BL109">
            <v>7252799</v>
          </cell>
        </row>
        <row r="110">
          <cell r="BL110">
            <v>441116</v>
          </cell>
        </row>
        <row r="111">
          <cell r="BL111">
            <v>1888469</v>
          </cell>
        </row>
        <row r="112">
          <cell r="BL112">
            <v>127163</v>
          </cell>
        </row>
        <row r="113">
          <cell r="BL113">
            <v>0</v>
          </cell>
        </row>
        <row r="114">
          <cell r="BL114">
            <v>26210671</v>
          </cell>
        </row>
        <row r="115">
          <cell r="BL115">
            <v>4331671</v>
          </cell>
        </row>
        <row r="116">
          <cell r="BL116">
            <v>77353</v>
          </cell>
        </row>
        <row r="117">
          <cell r="BL117">
            <v>76733</v>
          </cell>
        </row>
        <row r="118">
          <cell r="BL118">
            <v>12012917</v>
          </cell>
        </row>
        <row r="119">
          <cell r="BL119">
            <v>0</v>
          </cell>
        </row>
        <row r="120">
          <cell r="BL120">
            <v>9711997</v>
          </cell>
        </row>
        <row r="121">
          <cell r="BL121">
            <v>91612469</v>
          </cell>
        </row>
        <row r="122">
          <cell r="BL122">
            <v>10795541</v>
          </cell>
        </row>
        <row r="123">
          <cell r="BL123">
            <v>10802642</v>
          </cell>
        </row>
        <row r="124">
          <cell r="BL124">
            <v>42918482</v>
          </cell>
        </row>
        <row r="125">
          <cell r="BL125">
            <v>6168541</v>
          </cell>
        </row>
        <row r="126">
          <cell r="BL126">
            <v>1919922</v>
          </cell>
        </row>
        <row r="127">
          <cell r="BL127">
            <v>6616681</v>
          </cell>
        </row>
        <row r="128">
          <cell r="BL128">
            <v>10999786</v>
          </cell>
        </row>
        <row r="129">
          <cell r="BL129">
            <v>1390874</v>
          </cell>
        </row>
        <row r="130">
          <cell r="BL130">
            <v>0</v>
          </cell>
        </row>
        <row r="131">
          <cell r="BL131">
            <v>565494</v>
          </cell>
        </row>
        <row r="132">
          <cell r="BL132">
            <v>2266</v>
          </cell>
        </row>
        <row r="133">
          <cell r="BL133">
            <v>563228</v>
          </cell>
        </row>
        <row r="134">
          <cell r="BL134">
            <v>5810450</v>
          </cell>
        </row>
        <row r="135">
          <cell r="BL135">
            <v>1890310</v>
          </cell>
        </row>
        <row r="136">
          <cell r="BL136">
            <v>1676276</v>
          </cell>
        </row>
        <row r="137">
          <cell r="BL137">
            <v>67650</v>
          </cell>
        </row>
        <row r="138">
          <cell r="BL138">
            <v>114573</v>
          </cell>
        </row>
        <row r="139">
          <cell r="BL139">
            <v>195105</v>
          </cell>
        </row>
        <row r="140">
          <cell r="BL140">
            <v>902499</v>
          </cell>
        </row>
        <row r="141">
          <cell r="BL141">
            <v>0</v>
          </cell>
        </row>
        <row r="142">
          <cell r="BL142">
            <v>964037</v>
          </cell>
        </row>
        <row r="143">
          <cell r="BL143">
            <v>9337112</v>
          </cell>
        </row>
        <row r="144">
          <cell r="BL144">
            <v>8349857</v>
          </cell>
        </row>
        <row r="145">
          <cell r="BL145">
            <v>154961</v>
          </cell>
        </row>
        <row r="146">
          <cell r="BL146">
            <v>829921</v>
          </cell>
        </row>
        <row r="147">
          <cell r="BL147">
            <v>0</v>
          </cell>
        </row>
        <row r="148">
          <cell r="BL148">
            <v>2373</v>
          </cell>
        </row>
        <row r="149">
          <cell r="BL149">
            <v>3800133</v>
          </cell>
        </row>
        <row r="150">
          <cell r="BL150">
            <v>185912</v>
          </cell>
        </row>
        <row r="151">
          <cell r="BL151">
            <v>2147566</v>
          </cell>
        </row>
        <row r="152">
          <cell r="BL152">
            <v>725303</v>
          </cell>
        </row>
        <row r="153">
          <cell r="BL153">
            <v>739709</v>
          </cell>
        </row>
        <row r="154">
          <cell r="BL154">
            <v>1643</v>
          </cell>
        </row>
        <row r="155">
          <cell r="BL155">
            <v>0</v>
          </cell>
        </row>
        <row r="156">
          <cell r="BL156">
            <v>99348683</v>
          </cell>
        </row>
        <row r="157">
          <cell r="BL157">
            <v>38101305</v>
          </cell>
        </row>
        <row r="158">
          <cell r="BL158">
            <v>9029131</v>
          </cell>
        </row>
        <row r="159">
          <cell r="BL159">
            <v>16233180</v>
          </cell>
        </row>
        <row r="160">
          <cell r="BL160">
            <v>35456921</v>
          </cell>
        </row>
        <row r="161">
          <cell r="BL161">
            <v>0</v>
          </cell>
        </row>
        <row r="162">
          <cell r="BL162">
            <v>528146</v>
          </cell>
        </row>
        <row r="163">
          <cell r="BL163">
            <v>1211697</v>
          </cell>
        </row>
        <row r="164">
          <cell r="BL164">
            <v>2876</v>
          </cell>
        </row>
        <row r="165">
          <cell r="BL165">
            <v>557200</v>
          </cell>
        </row>
        <row r="166">
          <cell r="BL166">
            <v>357884</v>
          </cell>
        </row>
        <row r="167">
          <cell r="BL167">
            <v>293737</v>
          </cell>
        </row>
        <row r="168">
          <cell r="BL168">
            <v>28268247</v>
          </cell>
        </row>
        <row r="169">
          <cell r="BL169">
            <v>18544670</v>
          </cell>
        </row>
        <row r="170">
          <cell r="BL170">
            <v>9723577</v>
          </cell>
        </row>
        <row r="171">
          <cell r="BL171">
            <v>4</v>
          </cell>
        </row>
        <row r="172">
          <cell r="BL172">
            <v>4</v>
          </cell>
        </row>
        <row r="173">
          <cell r="BL173">
            <v>0</v>
          </cell>
        </row>
        <row r="174">
          <cell r="BL174">
            <v>4</v>
          </cell>
        </row>
        <row r="175">
          <cell r="BL175">
            <v>0</v>
          </cell>
        </row>
        <row r="176">
          <cell r="BL176">
            <v>0</v>
          </cell>
        </row>
        <row r="177">
          <cell r="BL177">
            <v>0</v>
          </cell>
        </row>
        <row r="178">
          <cell r="BL178">
            <v>0</v>
          </cell>
        </row>
        <row r="179">
          <cell r="BL179">
            <v>0</v>
          </cell>
        </row>
        <row r="180">
          <cell r="BL180">
            <v>0</v>
          </cell>
        </row>
        <row r="181">
          <cell r="BL181">
            <v>29983</v>
          </cell>
        </row>
        <row r="182">
          <cell r="BL182">
            <v>29983</v>
          </cell>
        </row>
        <row r="183">
          <cell r="BL183">
            <v>0</v>
          </cell>
        </row>
        <row r="184">
          <cell r="BL184">
            <v>0</v>
          </cell>
        </row>
        <row r="185">
          <cell r="BL185">
            <v>29983</v>
          </cell>
        </row>
        <row r="186">
          <cell r="BL186">
            <v>0</v>
          </cell>
        </row>
        <row r="187">
          <cell r="BL187">
            <v>0</v>
          </cell>
        </row>
        <row r="188">
          <cell r="BL188">
            <v>0</v>
          </cell>
        </row>
        <row r="189">
          <cell r="BL189">
            <v>0</v>
          </cell>
        </row>
        <row r="190">
          <cell r="BL190">
            <v>0</v>
          </cell>
        </row>
        <row r="191">
          <cell r="BL191">
            <v>23488776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"/>
      <sheetName val="filtros"/>
      <sheetName val="Aliceweb_parte_1"/>
    </sheetNames>
    <sheetDataSet>
      <sheetData sheetId="0">
        <row r="12">
          <cell r="BL12">
            <v>2019644548</v>
          </cell>
        </row>
        <row r="13">
          <cell r="BL13">
            <v>791637339</v>
          </cell>
        </row>
        <row r="14">
          <cell r="BL14">
            <v>790953706</v>
          </cell>
        </row>
        <row r="15">
          <cell r="BL15">
            <v>785216663</v>
          </cell>
        </row>
        <row r="16">
          <cell r="BL16">
            <v>357785</v>
          </cell>
        </row>
        <row r="17">
          <cell r="BL17">
            <v>2465757</v>
          </cell>
        </row>
        <row r="18">
          <cell r="BL18">
            <v>2913501</v>
          </cell>
        </row>
        <row r="19">
          <cell r="BL19">
            <v>0</v>
          </cell>
        </row>
        <row r="20">
          <cell r="BL20">
            <v>0</v>
          </cell>
        </row>
        <row r="21">
          <cell r="BL21">
            <v>0</v>
          </cell>
        </row>
        <row r="22">
          <cell r="BL22">
            <v>0</v>
          </cell>
        </row>
        <row r="23">
          <cell r="BL23">
            <v>683633</v>
          </cell>
        </row>
        <row r="24">
          <cell r="BL24">
            <v>683633</v>
          </cell>
        </row>
        <row r="25">
          <cell r="BL25">
            <v>125919</v>
          </cell>
        </row>
        <row r="26">
          <cell r="BL26">
            <v>125919</v>
          </cell>
        </row>
        <row r="27">
          <cell r="BL27">
            <v>125919</v>
          </cell>
        </row>
        <row r="28">
          <cell r="BL28">
            <v>1504103</v>
          </cell>
        </row>
        <row r="29">
          <cell r="BL29">
            <v>0</v>
          </cell>
        </row>
        <row r="30">
          <cell r="BL30">
            <v>0</v>
          </cell>
        </row>
        <row r="31">
          <cell r="BL31">
            <v>0</v>
          </cell>
        </row>
        <row r="32">
          <cell r="BL32">
            <v>0</v>
          </cell>
        </row>
        <row r="33">
          <cell r="BL33">
            <v>0</v>
          </cell>
        </row>
        <row r="34">
          <cell r="BL34">
            <v>0</v>
          </cell>
        </row>
        <row r="35">
          <cell r="BL35">
            <v>0</v>
          </cell>
        </row>
        <row r="36">
          <cell r="BL36">
            <v>0</v>
          </cell>
        </row>
        <row r="37">
          <cell r="BL37">
            <v>1504103</v>
          </cell>
        </row>
        <row r="38">
          <cell r="BL38">
            <v>412852</v>
          </cell>
        </row>
        <row r="39">
          <cell r="BL39">
            <v>1091251</v>
          </cell>
        </row>
        <row r="40">
          <cell r="BL40">
            <v>1205425843</v>
          </cell>
        </row>
        <row r="41">
          <cell r="BL41">
            <v>427905604</v>
          </cell>
        </row>
        <row r="42">
          <cell r="BL42">
            <v>196484930</v>
          </cell>
        </row>
        <row r="43">
          <cell r="BL43">
            <v>3199612</v>
          </cell>
        </row>
        <row r="44">
          <cell r="BL44">
            <v>195798997</v>
          </cell>
        </row>
        <row r="45">
          <cell r="BL45">
            <v>505427</v>
          </cell>
        </row>
        <row r="46">
          <cell r="BL46">
            <v>18066711</v>
          </cell>
        </row>
        <row r="47">
          <cell r="BL47">
            <v>9764</v>
          </cell>
        </row>
        <row r="48">
          <cell r="BL48">
            <v>0</v>
          </cell>
        </row>
        <row r="49">
          <cell r="BL49">
            <v>12847503</v>
          </cell>
        </row>
        <row r="50">
          <cell r="BL50">
            <v>992660</v>
          </cell>
        </row>
        <row r="51">
          <cell r="BL51">
            <v>160010869</v>
          </cell>
        </row>
        <row r="52">
          <cell r="BL52">
            <v>160010869</v>
          </cell>
        </row>
        <row r="53">
          <cell r="BL53">
            <v>6283196</v>
          </cell>
        </row>
        <row r="54">
          <cell r="BL54">
            <v>183080</v>
          </cell>
        </row>
        <row r="55">
          <cell r="BL55">
            <v>1298351</v>
          </cell>
        </row>
        <row r="56">
          <cell r="BL56">
            <v>85991</v>
          </cell>
        </row>
        <row r="57">
          <cell r="BL57">
            <v>167787</v>
          </cell>
        </row>
        <row r="58">
          <cell r="BL58">
            <v>0</v>
          </cell>
        </row>
        <row r="59">
          <cell r="BL59">
            <v>3985225</v>
          </cell>
        </row>
        <row r="60">
          <cell r="BL60">
            <v>562762</v>
          </cell>
        </row>
        <row r="61">
          <cell r="BL61">
            <v>0</v>
          </cell>
        </row>
        <row r="62">
          <cell r="BL62">
            <v>4873696</v>
          </cell>
        </row>
        <row r="63">
          <cell r="BL63">
            <v>510303</v>
          </cell>
        </row>
        <row r="64">
          <cell r="BL64">
            <v>4363393</v>
          </cell>
        </row>
        <row r="65">
          <cell r="BL65">
            <v>94334040</v>
          </cell>
        </row>
        <row r="66">
          <cell r="BL66">
            <v>48564634</v>
          </cell>
        </row>
        <row r="67">
          <cell r="BL67">
            <v>742074</v>
          </cell>
        </row>
        <row r="68">
          <cell r="BL68">
            <v>45027332</v>
          </cell>
        </row>
        <row r="69">
          <cell r="BL69">
            <v>3743387</v>
          </cell>
        </row>
        <row r="70">
          <cell r="BL70">
            <v>2052361</v>
          </cell>
        </row>
        <row r="71">
          <cell r="BL71">
            <v>1691026</v>
          </cell>
        </row>
        <row r="72">
          <cell r="BL72">
            <v>15382297</v>
          </cell>
        </row>
        <row r="73">
          <cell r="BL73">
            <v>11800101</v>
          </cell>
        </row>
        <row r="74">
          <cell r="BL74">
            <v>1186721</v>
          </cell>
        </row>
        <row r="75">
          <cell r="BL75">
            <v>2124867</v>
          </cell>
        </row>
        <row r="76">
          <cell r="BL76">
            <v>270608</v>
          </cell>
        </row>
        <row r="77">
          <cell r="BL77">
            <v>232484</v>
          </cell>
        </row>
        <row r="78">
          <cell r="BL78">
            <v>232484</v>
          </cell>
        </row>
        <row r="79">
          <cell r="BL79">
            <v>0</v>
          </cell>
        </row>
        <row r="80">
          <cell r="BL80">
            <v>0</v>
          </cell>
        </row>
        <row r="81">
          <cell r="BL81">
            <v>61248343</v>
          </cell>
        </row>
        <row r="82">
          <cell r="BL82">
            <v>0</v>
          </cell>
        </row>
        <row r="83">
          <cell r="BL83">
            <v>61219574</v>
          </cell>
        </row>
        <row r="84">
          <cell r="BL84">
            <v>0</v>
          </cell>
        </row>
        <row r="85">
          <cell r="BL85">
            <v>28769</v>
          </cell>
        </row>
        <row r="86">
          <cell r="BL86">
            <v>154035921</v>
          </cell>
        </row>
        <row r="87">
          <cell r="BL87">
            <v>7188985</v>
          </cell>
        </row>
        <row r="88">
          <cell r="BL88">
            <v>39864266</v>
          </cell>
        </row>
        <row r="89">
          <cell r="BL89">
            <v>77541492</v>
          </cell>
        </row>
        <row r="90">
          <cell r="BL90">
            <v>4153311</v>
          </cell>
        </row>
        <row r="91">
          <cell r="BL91">
            <v>149647</v>
          </cell>
        </row>
        <row r="92">
          <cell r="BL92">
            <v>513823</v>
          </cell>
        </row>
        <row r="93">
          <cell r="BL93">
            <v>1913009</v>
          </cell>
        </row>
        <row r="94">
          <cell r="BL94">
            <v>834220</v>
          </cell>
        </row>
        <row r="95">
          <cell r="BL95">
            <v>17027792</v>
          </cell>
        </row>
        <row r="96">
          <cell r="BL96">
            <v>4849376</v>
          </cell>
        </row>
        <row r="97">
          <cell r="BL97">
            <v>26645576</v>
          </cell>
        </row>
        <row r="98">
          <cell r="BL98">
            <v>19828358</v>
          </cell>
        </row>
        <row r="99">
          <cell r="BL99">
            <v>6817218</v>
          </cell>
        </row>
        <row r="100">
          <cell r="BL100">
            <v>0</v>
          </cell>
        </row>
        <row r="101">
          <cell r="BL101">
            <v>8003684</v>
          </cell>
        </row>
        <row r="102">
          <cell r="BL102">
            <v>290393</v>
          </cell>
        </row>
        <row r="103">
          <cell r="BL103">
            <v>0</v>
          </cell>
        </row>
        <row r="104">
          <cell r="BL104">
            <v>57477</v>
          </cell>
        </row>
        <row r="105">
          <cell r="BL105">
            <v>280330</v>
          </cell>
        </row>
        <row r="106">
          <cell r="BL106">
            <v>7375484</v>
          </cell>
        </row>
        <row r="107">
          <cell r="BL107">
            <v>8269952</v>
          </cell>
        </row>
        <row r="108">
          <cell r="BL108">
            <v>176</v>
          </cell>
        </row>
        <row r="109">
          <cell r="BL109">
            <v>5831050</v>
          </cell>
        </row>
        <row r="110">
          <cell r="BL110">
            <v>354208</v>
          </cell>
        </row>
        <row r="111">
          <cell r="BL111">
            <v>1920882</v>
          </cell>
        </row>
        <row r="112">
          <cell r="BL112">
            <v>163636</v>
          </cell>
        </row>
        <row r="113">
          <cell r="BL113">
            <v>0</v>
          </cell>
        </row>
        <row r="114">
          <cell r="BL114">
            <v>23872479</v>
          </cell>
        </row>
        <row r="115">
          <cell r="BL115">
            <v>758682</v>
          </cell>
        </row>
        <row r="116">
          <cell r="BL116">
            <v>55116</v>
          </cell>
        </row>
        <row r="117">
          <cell r="BL117">
            <v>25524</v>
          </cell>
        </row>
        <row r="118">
          <cell r="BL118">
            <v>13780511</v>
          </cell>
        </row>
        <row r="119">
          <cell r="BL119">
            <v>0</v>
          </cell>
        </row>
        <row r="120">
          <cell r="BL120">
            <v>9252646</v>
          </cell>
        </row>
        <row r="121">
          <cell r="BL121">
            <v>91013327</v>
          </cell>
        </row>
        <row r="122">
          <cell r="BL122">
            <v>10934959</v>
          </cell>
        </row>
        <row r="123">
          <cell r="BL123">
            <v>9102565</v>
          </cell>
        </row>
        <row r="124">
          <cell r="BL124">
            <v>48191216</v>
          </cell>
        </row>
        <row r="125">
          <cell r="BL125">
            <v>7062041</v>
          </cell>
        </row>
        <row r="126">
          <cell r="BL126">
            <v>2476055</v>
          </cell>
        </row>
        <row r="127">
          <cell r="BL127">
            <v>5949678</v>
          </cell>
        </row>
        <row r="128">
          <cell r="BL128">
            <v>6524646</v>
          </cell>
        </row>
        <row r="129">
          <cell r="BL129">
            <v>772167</v>
          </cell>
        </row>
        <row r="130">
          <cell r="BL130">
            <v>0</v>
          </cell>
        </row>
        <row r="131">
          <cell r="BL131">
            <v>501651</v>
          </cell>
        </row>
        <row r="132">
          <cell r="BL132">
            <v>38587</v>
          </cell>
        </row>
        <row r="133">
          <cell r="BL133">
            <v>463064</v>
          </cell>
        </row>
        <row r="134">
          <cell r="BL134">
            <v>6810594</v>
          </cell>
        </row>
        <row r="135">
          <cell r="BL135">
            <v>2312965</v>
          </cell>
        </row>
        <row r="136">
          <cell r="BL136">
            <v>2594874</v>
          </cell>
        </row>
        <row r="137">
          <cell r="BL137">
            <v>47157</v>
          </cell>
        </row>
        <row r="138">
          <cell r="BL138">
            <v>373781</v>
          </cell>
        </row>
        <row r="139">
          <cell r="BL139">
            <v>197452</v>
          </cell>
        </row>
        <row r="140">
          <cell r="BL140">
            <v>701367</v>
          </cell>
        </row>
        <row r="141">
          <cell r="BL141">
            <v>0</v>
          </cell>
        </row>
        <row r="142">
          <cell r="BL142">
            <v>582998</v>
          </cell>
        </row>
        <row r="143">
          <cell r="BL143">
            <v>8890405</v>
          </cell>
        </row>
        <row r="144">
          <cell r="BL144">
            <v>8326921</v>
          </cell>
        </row>
        <row r="145">
          <cell r="BL145">
            <v>132806</v>
          </cell>
        </row>
        <row r="146">
          <cell r="BL146">
            <v>428203</v>
          </cell>
        </row>
        <row r="147">
          <cell r="BL147">
            <v>0</v>
          </cell>
        </row>
        <row r="148">
          <cell r="BL148">
            <v>2475</v>
          </cell>
        </row>
        <row r="149">
          <cell r="BL149">
            <v>4238472</v>
          </cell>
        </row>
        <row r="150">
          <cell r="BL150">
            <v>544283</v>
          </cell>
        </row>
        <row r="151">
          <cell r="BL151">
            <v>2684297</v>
          </cell>
        </row>
        <row r="152">
          <cell r="BL152">
            <v>666351</v>
          </cell>
        </row>
        <row r="153">
          <cell r="BL153">
            <v>341561</v>
          </cell>
        </row>
        <row r="154">
          <cell r="BL154">
            <v>1980</v>
          </cell>
        </row>
        <row r="155">
          <cell r="BL155">
            <v>0</v>
          </cell>
        </row>
        <row r="156">
          <cell r="BL156">
            <v>73536796</v>
          </cell>
        </row>
        <row r="157">
          <cell r="BL157">
            <v>17365801</v>
          </cell>
        </row>
        <row r="158">
          <cell r="BL158">
            <v>3424293</v>
          </cell>
        </row>
        <row r="159">
          <cell r="BL159">
            <v>19016455</v>
          </cell>
        </row>
        <row r="160">
          <cell r="BL160">
            <v>33353475</v>
          </cell>
        </row>
        <row r="161">
          <cell r="BL161">
            <v>0</v>
          </cell>
        </row>
        <row r="162">
          <cell r="BL162">
            <v>376772</v>
          </cell>
        </row>
        <row r="163">
          <cell r="BL163">
            <v>937653</v>
          </cell>
        </row>
        <row r="164">
          <cell r="BL164">
            <v>0</v>
          </cell>
        </row>
        <row r="165">
          <cell r="BL165">
            <v>474182</v>
          </cell>
        </row>
        <row r="166">
          <cell r="BL166">
            <v>322096</v>
          </cell>
        </row>
        <row r="167">
          <cell r="BL167">
            <v>141375</v>
          </cell>
        </row>
        <row r="168">
          <cell r="BL168">
            <v>24655417</v>
          </cell>
        </row>
        <row r="169">
          <cell r="BL169">
            <v>16628283</v>
          </cell>
        </row>
        <row r="170">
          <cell r="BL170">
            <v>8027134</v>
          </cell>
        </row>
        <row r="171">
          <cell r="BL171">
            <v>407</v>
          </cell>
        </row>
        <row r="172">
          <cell r="BL172">
            <v>407</v>
          </cell>
        </row>
        <row r="173">
          <cell r="BL173">
            <v>0</v>
          </cell>
        </row>
        <row r="174">
          <cell r="BL174">
            <v>407</v>
          </cell>
        </row>
        <row r="175">
          <cell r="BL175">
            <v>0</v>
          </cell>
        </row>
        <row r="176">
          <cell r="BL176">
            <v>0</v>
          </cell>
        </row>
        <row r="177">
          <cell r="BL177">
            <v>0</v>
          </cell>
        </row>
        <row r="178">
          <cell r="BL178">
            <v>0</v>
          </cell>
        </row>
        <row r="179">
          <cell r="BL179">
            <v>0</v>
          </cell>
        </row>
        <row r="180">
          <cell r="BL180">
            <v>0</v>
          </cell>
        </row>
        <row r="181">
          <cell r="BL181">
            <v>8239</v>
          </cell>
        </row>
        <row r="182">
          <cell r="BL182">
            <v>8239</v>
          </cell>
        </row>
        <row r="183">
          <cell r="BL183">
            <v>0</v>
          </cell>
        </row>
        <row r="184">
          <cell r="BL184">
            <v>0</v>
          </cell>
        </row>
        <row r="185">
          <cell r="BL185">
            <v>8239</v>
          </cell>
        </row>
        <row r="186">
          <cell r="BL186">
            <v>0</v>
          </cell>
        </row>
        <row r="187">
          <cell r="BL187">
            <v>0</v>
          </cell>
        </row>
        <row r="188">
          <cell r="BL188">
            <v>0</v>
          </cell>
        </row>
        <row r="189">
          <cell r="BL189">
            <v>0</v>
          </cell>
        </row>
        <row r="190">
          <cell r="BL190">
            <v>0</v>
          </cell>
        </row>
        <row r="191">
          <cell r="BL191">
            <v>20942698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"/>
      <sheetName val="filtros"/>
      <sheetName val="Aliceweb_parte_1"/>
    </sheetNames>
    <sheetDataSet>
      <sheetData sheetId="0">
        <row r="12">
          <cell r="BL12">
            <v>2023967386</v>
          </cell>
        </row>
        <row r="13">
          <cell r="BL13">
            <v>646804675</v>
          </cell>
        </row>
        <row r="14">
          <cell r="BL14">
            <v>646492375</v>
          </cell>
        </row>
        <row r="15">
          <cell r="BL15">
            <v>644332496</v>
          </cell>
        </row>
        <row r="16">
          <cell r="BL16">
            <v>240949</v>
          </cell>
        </row>
        <row r="17">
          <cell r="BL17">
            <v>309552</v>
          </cell>
        </row>
        <row r="18">
          <cell r="BL18">
            <v>1609378</v>
          </cell>
        </row>
        <row r="19">
          <cell r="BL19">
            <v>0</v>
          </cell>
        </row>
        <row r="20">
          <cell r="BL20">
            <v>0</v>
          </cell>
        </row>
        <row r="21">
          <cell r="BL21">
            <v>0</v>
          </cell>
        </row>
        <row r="22">
          <cell r="BL22">
            <v>0</v>
          </cell>
        </row>
        <row r="23">
          <cell r="BL23">
            <v>312300</v>
          </cell>
        </row>
        <row r="24">
          <cell r="BL24">
            <v>312300</v>
          </cell>
        </row>
        <row r="25">
          <cell r="BL25">
            <v>79959</v>
          </cell>
        </row>
        <row r="26">
          <cell r="BL26">
            <v>79959</v>
          </cell>
        </row>
        <row r="27">
          <cell r="BL27">
            <v>79959</v>
          </cell>
        </row>
        <row r="28">
          <cell r="BL28">
            <v>1022064</v>
          </cell>
        </row>
        <row r="29">
          <cell r="BL29">
            <v>0</v>
          </cell>
        </row>
        <row r="30">
          <cell r="BL30">
            <v>0</v>
          </cell>
        </row>
        <row r="31">
          <cell r="BL31">
            <v>5244</v>
          </cell>
        </row>
        <row r="32">
          <cell r="BL32">
            <v>5244</v>
          </cell>
        </row>
        <row r="33">
          <cell r="BL33">
            <v>0</v>
          </cell>
        </row>
        <row r="34">
          <cell r="BL34">
            <v>0</v>
          </cell>
        </row>
        <row r="35">
          <cell r="BL35">
            <v>0</v>
          </cell>
        </row>
        <row r="36">
          <cell r="BL36">
            <v>0</v>
          </cell>
        </row>
        <row r="37">
          <cell r="BL37">
            <v>1016820</v>
          </cell>
        </row>
        <row r="38">
          <cell r="BL38">
            <v>317879</v>
          </cell>
        </row>
        <row r="39">
          <cell r="BL39">
            <v>698941</v>
          </cell>
        </row>
        <row r="40">
          <cell r="BL40">
            <v>1347436077</v>
          </cell>
        </row>
        <row r="41">
          <cell r="BL41">
            <v>435150838</v>
          </cell>
        </row>
        <row r="42">
          <cell r="BL42">
            <v>235574647</v>
          </cell>
        </row>
        <row r="43">
          <cell r="BL43">
            <v>3676242</v>
          </cell>
        </row>
        <row r="44">
          <cell r="BL44">
            <v>152837265</v>
          </cell>
        </row>
        <row r="45">
          <cell r="BL45">
            <v>8083008</v>
          </cell>
        </row>
        <row r="46">
          <cell r="BL46">
            <v>17654048</v>
          </cell>
        </row>
        <row r="47">
          <cell r="BL47">
            <v>650</v>
          </cell>
        </row>
        <row r="48">
          <cell r="BL48">
            <v>0</v>
          </cell>
        </row>
        <row r="49">
          <cell r="BL49">
            <v>16463363</v>
          </cell>
        </row>
        <row r="50">
          <cell r="BL50">
            <v>861615</v>
          </cell>
        </row>
        <row r="51">
          <cell r="BL51">
            <v>181176376</v>
          </cell>
        </row>
        <row r="52">
          <cell r="BL52">
            <v>181176376</v>
          </cell>
        </row>
        <row r="53">
          <cell r="BL53">
            <v>7092311</v>
          </cell>
        </row>
        <row r="54">
          <cell r="BL54">
            <v>486012</v>
          </cell>
        </row>
        <row r="55">
          <cell r="BL55">
            <v>633305</v>
          </cell>
        </row>
        <row r="56">
          <cell r="BL56">
            <v>71440</v>
          </cell>
        </row>
        <row r="57">
          <cell r="BL57">
            <v>175388</v>
          </cell>
        </row>
        <row r="58">
          <cell r="BL58">
            <v>0</v>
          </cell>
        </row>
        <row r="59">
          <cell r="BL59">
            <v>5395750</v>
          </cell>
        </row>
        <row r="60">
          <cell r="BL60">
            <v>330416</v>
          </cell>
        </row>
        <row r="61">
          <cell r="BL61">
            <v>0</v>
          </cell>
        </row>
        <row r="62">
          <cell r="BL62">
            <v>4074895</v>
          </cell>
        </row>
        <row r="63">
          <cell r="BL63">
            <v>471817</v>
          </cell>
        </row>
        <row r="64">
          <cell r="BL64">
            <v>3603078</v>
          </cell>
        </row>
        <row r="65">
          <cell r="BL65">
            <v>97714584</v>
          </cell>
        </row>
        <row r="66">
          <cell r="BL66">
            <v>48483286</v>
          </cell>
        </row>
        <row r="67">
          <cell r="BL67">
            <v>816894</v>
          </cell>
        </row>
        <row r="68">
          <cell r="BL68">
            <v>48414404</v>
          </cell>
        </row>
        <row r="69">
          <cell r="BL69">
            <v>9397186</v>
          </cell>
        </row>
        <row r="70">
          <cell r="BL70">
            <v>6891173</v>
          </cell>
        </row>
        <row r="71">
          <cell r="BL71">
            <v>2506013</v>
          </cell>
        </row>
        <row r="72">
          <cell r="BL72">
            <v>14819368</v>
          </cell>
        </row>
        <row r="73">
          <cell r="BL73">
            <v>10948426</v>
          </cell>
        </row>
        <row r="74">
          <cell r="BL74">
            <v>1648648</v>
          </cell>
        </row>
        <row r="75">
          <cell r="BL75">
            <v>1997386</v>
          </cell>
        </row>
        <row r="76">
          <cell r="BL76">
            <v>224908</v>
          </cell>
        </row>
        <row r="77">
          <cell r="BL77">
            <v>259872</v>
          </cell>
        </row>
        <row r="78">
          <cell r="BL78">
            <v>259872</v>
          </cell>
        </row>
        <row r="79">
          <cell r="BL79">
            <v>0</v>
          </cell>
        </row>
        <row r="80">
          <cell r="BL80">
            <v>0</v>
          </cell>
        </row>
        <row r="81">
          <cell r="BL81">
            <v>55799067</v>
          </cell>
        </row>
        <row r="82">
          <cell r="BL82">
            <v>3961</v>
          </cell>
        </row>
        <row r="83">
          <cell r="BL83">
            <v>55795106</v>
          </cell>
        </row>
        <row r="84">
          <cell r="BL84">
            <v>0</v>
          </cell>
        </row>
        <row r="85">
          <cell r="BL85">
            <v>0</v>
          </cell>
        </row>
        <row r="86">
          <cell r="BL86">
            <v>210541142</v>
          </cell>
        </row>
        <row r="87">
          <cell r="BL87">
            <v>10477114</v>
          </cell>
        </row>
        <row r="88">
          <cell r="BL88">
            <v>77273268</v>
          </cell>
        </row>
        <row r="89">
          <cell r="BL89">
            <v>107305664</v>
          </cell>
        </row>
        <row r="90">
          <cell r="BL90">
            <v>5155619</v>
          </cell>
        </row>
        <row r="91">
          <cell r="BL91">
            <v>149783</v>
          </cell>
        </row>
        <row r="92">
          <cell r="BL92">
            <v>85006</v>
          </cell>
        </row>
        <row r="93">
          <cell r="BL93">
            <v>2233383</v>
          </cell>
        </row>
        <row r="94">
          <cell r="BL94">
            <v>666886</v>
          </cell>
        </row>
        <row r="95">
          <cell r="BL95">
            <v>5112415</v>
          </cell>
        </row>
        <row r="96">
          <cell r="BL96">
            <v>2082004</v>
          </cell>
        </row>
        <row r="97">
          <cell r="BL97">
            <v>30786263</v>
          </cell>
        </row>
        <row r="98">
          <cell r="BL98">
            <v>21945682</v>
          </cell>
        </row>
        <row r="99">
          <cell r="BL99">
            <v>8840450</v>
          </cell>
        </row>
        <row r="100">
          <cell r="BL100">
            <v>131</v>
          </cell>
        </row>
        <row r="101">
          <cell r="BL101">
            <v>10934838</v>
          </cell>
        </row>
        <row r="102">
          <cell r="BL102">
            <v>433042</v>
          </cell>
        </row>
        <row r="103">
          <cell r="BL103">
            <v>0</v>
          </cell>
        </row>
        <row r="104">
          <cell r="BL104">
            <v>70262</v>
          </cell>
        </row>
        <row r="105">
          <cell r="BL105">
            <v>304617</v>
          </cell>
        </row>
        <row r="106">
          <cell r="BL106">
            <v>10126917</v>
          </cell>
        </row>
        <row r="107">
          <cell r="BL107">
            <v>9388165</v>
          </cell>
        </row>
        <row r="108">
          <cell r="BL108">
            <v>0</v>
          </cell>
        </row>
        <row r="109">
          <cell r="BL109">
            <v>7037534</v>
          </cell>
        </row>
        <row r="110">
          <cell r="BL110">
            <v>300982</v>
          </cell>
        </row>
        <row r="111">
          <cell r="BL111">
            <v>1929672</v>
          </cell>
        </row>
        <row r="112">
          <cell r="BL112">
            <v>119977</v>
          </cell>
        </row>
        <row r="113">
          <cell r="BL113">
            <v>0</v>
          </cell>
        </row>
        <row r="114">
          <cell r="BL114">
            <v>27065575</v>
          </cell>
        </row>
        <row r="115">
          <cell r="BL115">
            <v>535648</v>
          </cell>
        </row>
        <row r="116">
          <cell r="BL116">
            <v>113153</v>
          </cell>
        </row>
        <row r="117">
          <cell r="BL117">
            <v>29596</v>
          </cell>
        </row>
        <row r="118">
          <cell r="BL118">
            <v>15709658</v>
          </cell>
        </row>
        <row r="119">
          <cell r="BL119">
            <v>0</v>
          </cell>
        </row>
        <row r="120">
          <cell r="BL120">
            <v>10677520</v>
          </cell>
        </row>
        <row r="121">
          <cell r="BL121">
            <v>104506244</v>
          </cell>
        </row>
        <row r="122">
          <cell r="BL122">
            <v>11833949</v>
          </cell>
        </row>
        <row r="123">
          <cell r="BL123">
            <v>17163426</v>
          </cell>
        </row>
        <row r="124">
          <cell r="BL124">
            <v>50519814</v>
          </cell>
        </row>
        <row r="125">
          <cell r="BL125">
            <v>6654495</v>
          </cell>
        </row>
        <row r="126">
          <cell r="BL126">
            <v>5980279</v>
          </cell>
        </row>
        <row r="127">
          <cell r="BL127">
            <v>6765651</v>
          </cell>
        </row>
        <row r="128">
          <cell r="BL128">
            <v>4829703</v>
          </cell>
        </row>
        <row r="129">
          <cell r="BL129">
            <v>758927</v>
          </cell>
        </row>
        <row r="130">
          <cell r="BL130">
            <v>0</v>
          </cell>
        </row>
        <row r="131">
          <cell r="BL131">
            <v>587669</v>
          </cell>
        </row>
        <row r="132">
          <cell r="BL132">
            <v>61428</v>
          </cell>
        </row>
        <row r="133">
          <cell r="BL133">
            <v>526241</v>
          </cell>
        </row>
        <row r="134">
          <cell r="BL134">
            <v>9400554</v>
          </cell>
        </row>
        <row r="135">
          <cell r="BL135">
            <v>5473923</v>
          </cell>
        </row>
        <row r="136">
          <cell r="BL136">
            <v>1183064</v>
          </cell>
        </row>
        <row r="137">
          <cell r="BL137">
            <v>55133</v>
          </cell>
        </row>
        <row r="138">
          <cell r="BL138">
            <v>141884</v>
          </cell>
        </row>
        <row r="139">
          <cell r="BL139">
            <v>303748</v>
          </cell>
        </row>
        <row r="140">
          <cell r="BL140">
            <v>823667</v>
          </cell>
        </row>
        <row r="141">
          <cell r="BL141">
            <v>0</v>
          </cell>
        </row>
        <row r="142">
          <cell r="BL142">
            <v>1419135</v>
          </cell>
        </row>
        <row r="143">
          <cell r="BL143">
            <v>11213025</v>
          </cell>
        </row>
        <row r="144">
          <cell r="BL144">
            <v>10661976</v>
          </cell>
        </row>
        <row r="145">
          <cell r="BL145">
            <v>159676</v>
          </cell>
        </row>
        <row r="146">
          <cell r="BL146">
            <v>391359</v>
          </cell>
        </row>
        <row r="147">
          <cell r="BL147">
            <v>0</v>
          </cell>
        </row>
        <row r="148">
          <cell r="BL148">
            <v>14</v>
          </cell>
        </row>
        <row r="149">
          <cell r="BL149">
            <v>5122328</v>
          </cell>
        </row>
        <row r="150">
          <cell r="BL150">
            <v>469330</v>
          </cell>
        </row>
        <row r="151">
          <cell r="BL151">
            <v>2936468</v>
          </cell>
        </row>
        <row r="152">
          <cell r="BL152">
            <v>578425</v>
          </cell>
        </row>
        <row r="153">
          <cell r="BL153">
            <v>1129753</v>
          </cell>
        </row>
        <row r="154">
          <cell r="BL154">
            <v>8352</v>
          </cell>
        </row>
        <row r="155">
          <cell r="BL155">
            <v>0</v>
          </cell>
        </row>
        <row r="156">
          <cell r="BL156">
            <v>92787271</v>
          </cell>
        </row>
        <row r="157">
          <cell r="BL157">
            <v>16715969</v>
          </cell>
        </row>
        <row r="158">
          <cell r="BL158">
            <v>7500461</v>
          </cell>
        </row>
        <row r="159">
          <cell r="BL159">
            <v>30240047</v>
          </cell>
        </row>
        <row r="160">
          <cell r="BL160">
            <v>37144465</v>
          </cell>
        </row>
        <row r="161">
          <cell r="BL161">
            <v>0</v>
          </cell>
        </row>
        <row r="162">
          <cell r="BL162">
            <v>1186329</v>
          </cell>
        </row>
        <row r="163">
          <cell r="BL163">
            <v>1028189</v>
          </cell>
        </row>
        <row r="164">
          <cell r="BL164">
            <v>1000</v>
          </cell>
        </row>
        <row r="165">
          <cell r="BL165">
            <v>582043</v>
          </cell>
        </row>
        <row r="166">
          <cell r="BL166">
            <v>268838</v>
          </cell>
        </row>
        <row r="167">
          <cell r="BL167">
            <v>176308</v>
          </cell>
        </row>
        <row r="168">
          <cell r="BL168">
            <v>28590317</v>
          </cell>
        </row>
        <row r="169">
          <cell r="BL169">
            <v>19197808</v>
          </cell>
        </row>
        <row r="170">
          <cell r="BL170">
            <v>9392509</v>
          </cell>
        </row>
        <row r="171">
          <cell r="BL171">
            <v>3</v>
          </cell>
        </row>
        <row r="172">
          <cell r="BL172">
            <v>3</v>
          </cell>
        </row>
        <row r="173">
          <cell r="BL173">
            <v>0</v>
          </cell>
        </row>
        <row r="174">
          <cell r="BL174">
            <v>3</v>
          </cell>
        </row>
        <row r="175">
          <cell r="BL175">
            <v>0</v>
          </cell>
        </row>
        <row r="176">
          <cell r="BL176">
            <v>0</v>
          </cell>
        </row>
        <row r="177">
          <cell r="BL177">
            <v>0</v>
          </cell>
        </row>
        <row r="178">
          <cell r="BL178">
            <v>0</v>
          </cell>
        </row>
        <row r="179">
          <cell r="BL179">
            <v>0</v>
          </cell>
        </row>
        <row r="180">
          <cell r="BL180">
            <v>0</v>
          </cell>
        </row>
        <row r="181">
          <cell r="BL181">
            <v>6621</v>
          </cell>
        </row>
        <row r="182">
          <cell r="BL182">
            <v>6621</v>
          </cell>
        </row>
        <row r="183">
          <cell r="BL183">
            <v>0</v>
          </cell>
        </row>
        <row r="184">
          <cell r="BL184">
            <v>0</v>
          </cell>
        </row>
        <row r="185">
          <cell r="BL185">
            <v>6621</v>
          </cell>
        </row>
        <row r="186">
          <cell r="BL186">
            <v>0</v>
          </cell>
        </row>
        <row r="187">
          <cell r="BL187">
            <v>0</v>
          </cell>
        </row>
        <row r="188">
          <cell r="BL188">
            <v>0</v>
          </cell>
        </row>
        <row r="189">
          <cell r="BL189">
            <v>0</v>
          </cell>
        </row>
        <row r="190">
          <cell r="BL190">
            <v>0</v>
          </cell>
        </row>
        <row r="191">
          <cell r="BL191">
            <v>28617987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v"/>
      <sheetName val="filtros"/>
      <sheetName val="Aliceweb_parte_1"/>
    </sheetNames>
    <sheetDataSet>
      <sheetData sheetId="0">
        <row r="12">
          <cell r="BL12">
            <v>1082105837</v>
          </cell>
        </row>
        <row r="13">
          <cell r="BL13">
            <v>159179796</v>
          </cell>
        </row>
        <row r="14">
          <cell r="BL14">
            <v>158829399</v>
          </cell>
        </row>
        <row r="15">
          <cell r="BL15">
            <v>144963215</v>
          </cell>
        </row>
        <row r="16">
          <cell r="BL16">
            <v>700947</v>
          </cell>
        </row>
        <row r="17">
          <cell r="BL17">
            <v>8547003</v>
          </cell>
        </row>
        <row r="18">
          <cell r="BL18">
            <v>4618234</v>
          </cell>
        </row>
        <row r="19">
          <cell r="BL19">
            <v>0</v>
          </cell>
        </row>
        <row r="20">
          <cell r="BL20">
            <v>0</v>
          </cell>
        </row>
        <row r="21">
          <cell r="BL21">
            <v>0</v>
          </cell>
        </row>
        <row r="22">
          <cell r="BL22">
            <v>0</v>
          </cell>
        </row>
        <row r="23">
          <cell r="BL23">
            <v>350397</v>
          </cell>
        </row>
        <row r="24">
          <cell r="BL24">
            <v>350397</v>
          </cell>
        </row>
        <row r="25">
          <cell r="BL25">
            <v>123116</v>
          </cell>
        </row>
        <row r="26">
          <cell r="BL26">
            <v>123116</v>
          </cell>
        </row>
        <row r="27">
          <cell r="BL27">
            <v>123116</v>
          </cell>
        </row>
        <row r="28">
          <cell r="BL28">
            <v>1731114</v>
          </cell>
        </row>
        <row r="29">
          <cell r="BL29">
            <v>55104</v>
          </cell>
        </row>
        <row r="30">
          <cell r="BL30">
            <v>55104</v>
          </cell>
        </row>
        <row r="31">
          <cell r="BL31">
            <v>5462</v>
          </cell>
        </row>
        <row r="32">
          <cell r="BL32">
            <v>5462</v>
          </cell>
        </row>
        <row r="33">
          <cell r="BL33">
            <v>0</v>
          </cell>
        </row>
        <row r="34">
          <cell r="BL34">
            <v>0</v>
          </cell>
        </row>
        <row r="35">
          <cell r="BL35">
            <v>0</v>
          </cell>
        </row>
        <row r="36">
          <cell r="BL36">
            <v>0</v>
          </cell>
        </row>
        <row r="37">
          <cell r="BL37">
            <v>1670548</v>
          </cell>
        </row>
        <row r="38">
          <cell r="BL38">
            <v>135288</v>
          </cell>
        </row>
        <row r="39">
          <cell r="BL39">
            <v>1535260</v>
          </cell>
        </row>
        <row r="40">
          <cell r="BL40">
            <v>902620843</v>
          </cell>
        </row>
        <row r="41">
          <cell r="BL41">
            <v>269473031</v>
          </cell>
        </row>
        <row r="42">
          <cell r="BL42">
            <v>188804303</v>
          </cell>
        </row>
        <row r="43">
          <cell r="BL43">
            <v>3054650</v>
          </cell>
        </row>
        <row r="44">
          <cell r="BL44">
            <v>31965514</v>
          </cell>
        </row>
        <row r="45">
          <cell r="BL45">
            <v>62915</v>
          </cell>
        </row>
        <row r="46">
          <cell r="BL46">
            <v>34989626</v>
          </cell>
        </row>
        <row r="47">
          <cell r="BL47">
            <v>0</v>
          </cell>
        </row>
        <row r="48">
          <cell r="BL48">
            <v>1499</v>
          </cell>
        </row>
        <row r="49">
          <cell r="BL49">
            <v>9560785</v>
          </cell>
        </row>
        <row r="50">
          <cell r="BL50">
            <v>1033739</v>
          </cell>
        </row>
        <row r="51">
          <cell r="BL51">
            <v>104166057</v>
          </cell>
        </row>
        <row r="52">
          <cell r="BL52">
            <v>104166057</v>
          </cell>
        </row>
        <row r="53">
          <cell r="BL53">
            <v>7179780</v>
          </cell>
        </row>
        <row r="54">
          <cell r="BL54">
            <v>759753</v>
          </cell>
        </row>
        <row r="55">
          <cell r="BL55">
            <v>2285094</v>
          </cell>
        </row>
        <row r="56">
          <cell r="BL56">
            <v>72087</v>
          </cell>
        </row>
        <row r="57">
          <cell r="BL57">
            <v>15671</v>
          </cell>
        </row>
        <row r="58">
          <cell r="BL58">
            <v>0</v>
          </cell>
        </row>
        <row r="59">
          <cell r="BL59">
            <v>3668836</v>
          </cell>
        </row>
        <row r="60">
          <cell r="BL60">
            <v>378339</v>
          </cell>
        </row>
        <row r="61">
          <cell r="BL61">
            <v>0</v>
          </cell>
        </row>
        <row r="62">
          <cell r="BL62">
            <v>2889114</v>
          </cell>
        </row>
        <row r="63">
          <cell r="BL63">
            <v>182108</v>
          </cell>
        </row>
        <row r="64">
          <cell r="BL64">
            <v>2707006</v>
          </cell>
        </row>
        <row r="65">
          <cell r="BL65">
            <v>86649528</v>
          </cell>
        </row>
        <row r="66">
          <cell r="BL66">
            <v>36218894</v>
          </cell>
        </row>
        <row r="67">
          <cell r="BL67">
            <v>922017</v>
          </cell>
        </row>
        <row r="68">
          <cell r="BL68">
            <v>49508617</v>
          </cell>
        </row>
        <row r="69">
          <cell r="BL69">
            <v>7404649</v>
          </cell>
        </row>
        <row r="70">
          <cell r="BL70">
            <v>5496643</v>
          </cell>
        </row>
        <row r="71">
          <cell r="BL71">
            <v>1908006</v>
          </cell>
        </row>
        <row r="72">
          <cell r="BL72">
            <v>13266006</v>
          </cell>
        </row>
        <row r="73">
          <cell r="BL73">
            <v>10685100</v>
          </cell>
        </row>
        <row r="74">
          <cell r="BL74">
            <v>1224666</v>
          </cell>
        </row>
        <row r="75">
          <cell r="BL75">
            <v>1175438</v>
          </cell>
        </row>
        <row r="76">
          <cell r="BL76">
            <v>180802</v>
          </cell>
        </row>
        <row r="77">
          <cell r="BL77">
            <v>200503</v>
          </cell>
        </row>
        <row r="78">
          <cell r="BL78">
            <v>200503</v>
          </cell>
        </row>
        <row r="79">
          <cell r="BL79">
            <v>0</v>
          </cell>
        </row>
        <row r="80">
          <cell r="BL80">
            <v>0</v>
          </cell>
        </row>
        <row r="81">
          <cell r="BL81">
            <v>319064</v>
          </cell>
        </row>
        <row r="82">
          <cell r="BL82">
            <v>0</v>
          </cell>
        </row>
        <row r="83">
          <cell r="BL83">
            <v>319064</v>
          </cell>
        </row>
        <row r="84">
          <cell r="BL84">
            <v>0</v>
          </cell>
        </row>
        <row r="85">
          <cell r="BL85">
            <v>0</v>
          </cell>
        </row>
        <row r="86">
          <cell r="BL86">
            <v>129249190</v>
          </cell>
        </row>
        <row r="87">
          <cell r="BL87">
            <v>4102545</v>
          </cell>
        </row>
        <row r="88">
          <cell r="BL88">
            <v>39450246</v>
          </cell>
        </row>
        <row r="89">
          <cell r="BL89">
            <v>78496301</v>
          </cell>
        </row>
        <row r="90">
          <cell r="BL90">
            <v>161369</v>
          </cell>
        </row>
        <row r="91">
          <cell r="BL91">
            <v>329028</v>
          </cell>
        </row>
        <row r="92">
          <cell r="BL92">
            <v>92246</v>
          </cell>
        </row>
        <row r="93">
          <cell r="BL93">
            <v>814307</v>
          </cell>
        </row>
        <row r="94">
          <cell r="BL94">
            <v>969920</v>
          </cell>
        </row>
        <row r="95">
          <cell r="BL95">
            <v>4534978</v>
          </cell>
        </row>
        <row r="96">
          <cell r="BL96">
            <v>298250</v>
          </cell>
        </row>
        <row r="97">
          <cell r="BL97">
            <v>29103184</v>
          </cell>
        </row>
        <row r="98">
          <cell r="BL98">
            <v>21597275</v>
          </cell>
        </row>
        <row r="99">
          <cell r="BL99">
            <v>7504677</v>
          </cell>
        </row>
        <row r="100">
          <cell r="BL100">
            <v>1232</v>
          </cell>
        </row>
        <row r="101">
          <cell r="BL101">
            <v>6304790</v>
          </cell>
        </row>
        <row r="102">
          <cell r="BL102">
            <v>243387</v>
          </cell>
        </row>
        <row r="103">
          <cell r="BL103">
            <v>0</v>
          </cell>
        </row>
        <row r="104">
          <cell r="BL104">
            <v>64196</v>
          </cell>
        </row>
        <row r="105">
          <cell r="BL105">
            <v>327741</v>
          </cell>
        </row>
        <row r="106">
          <cell r="BL106">
            <v>5669466</v>
          </cell>
        </row>
        <row r="107">
          <cell r="BL107">
            <v>6400482</v>
          </cell>
        </row>
        <row r="108">
          <cell r="BL108">
            <v>670</v>
          </cell>
        </row>
        <row r="109">
          <cell r="BL109">
            <v>4372464</v>
          </cell>
        </row>
        <row r="110">
          <cell r="BL110">
            <v>646985</v>
          </cell>
        </row>
        <row r="111">
          <cell r="BL111">
            <v>1254436</v>
          </cell>
        </row>
        <row r="112">
          <cell r="BL112">
            <v>125927</v>
          </cell>
        </row>
        <row r="113">
          <cell r="BL113">
            <v>0</v>
          </cell>
        </row>
        <row r="114">
          <cell r="BL114">
            <v>33669940</v>
          </cell>
        </row>
        <row r="115">
          <cell r="BL115">
            <v>11336920</v>
          </cell>
        </row>
        <row r="116">
          <cell r="BL116">
            <v>168919</v>
          </cell>
        </row>
        <row r="117">
          <cell r="BL117">
            <v>69293</v>
          </cell>
        </row>
        <row r="118">
          <cell r="BL118">
            <v>13559805</v>
          </cell>
        </row>
        <row r="119">
          <cell r="BL119">
            <v>0</v>
          </cell>
        </row>
        <row r="120">
          <cell r="BL120">
            <v>8535003</v>
          </cell>
        </row>
        <row r="121">
          <cell r="BL121">
            <v>88501037</v>
          </cell>
        </row>
        <row r="122">
          <cell r="BL122">
            <v>10091516</v>
          </cell>
        </row>
        <row r="123">
          <cell r="BL123">
            <v>7804390</v>
          </cell>
        </row>
        <row r="124">
          <cell r="BL124">
            <v>42340174</v>
          </cell>
        </row>
        <row r="125">
          <cell r="BL125">
            <v>5629236</v>
          </cell>
        </row>
        <row r="126">
          <cell r="BL126">
            <v>4645218</v>
          </cell>
        </row>
        <row r="127">
          <cell r="BL127">
            <v>6529386</v>
          </cell>
        </row>
        <row r="128">
          <cell r="BL128">
            <v>10667284</v>
          </cell>
        </row>
        <row r="129">
          <cell r="BL129">
            <v>793833</v>
          </cell>
        </row>
        <row r="130">
          <cell r="BL130">
            <v>0</v>
          </cell>
        </row>
        <row r="131">
          <cell r="BL131">
            <v>590422</v>
          </cell>
        </row>
        <row r="132">
          <cell r="BL132">
            <v>264101</v>
          </cell>
        </row>
        <row r="133">
          <cell r="BL133">
            <v>326321</v>
          </cell>
        </row>
        <row r="134">
          <cell r="BL134">
            <v>13275651</v>
          </cell>
        </row>
        <row r="135">
          <cell r="BL135">
            <v>9479365</v>
          </cell>
        </row>
        <row r="136">
          <cell r="BL136">
            <v>2440765</v>
          </cell>
        </row>
        <row r="137">
          <cell r="BL137">
            <v>41440</v>
          </cell>
        </row>
        <row r="138">
          <cell r="BL138">
            <v>1857</v>
          </cell>
        </row>
        <row r="139">
          <cell r="BL139">
            <v>251232</v>
          </cell>
        </row>
        <row r="140">
          <cell r="BL140">
            <v>490421</v>
          </cell>
        </row>
        <row r="141">
          <cell r="BL141">
            <v>0</v>
          </cell>
        </row>
        <row r="142">
          <cell r="BL142">
            <v>570571</v>
          </cell>
        </row>
        <row r="143">
          <cell r="BL143">
            <v>7020295</v>
          </cell>
        </row>
        <row r="144">
          <cell r="BL144">
            <v>6598734</v>
          </cell>
        </row>
        <row r="145">
          <cell r="BL145">
            <v>66237</v>
          </cell>
        </row>
        <row r="146">
          <cell r="BL146">
            <v>355323</v>
          </cell>
        </row>
        <row r="147">
          <cell r="BL147">
            <v>0</v>
          </cell>
        </row>
        <row r="148">
          <cell r="BL148">
            <v>1</v>
          </cell>
        </row>
        <row r="149">
          <cell r="BL149">
            <v>3376147</v>
          </cell>
        </row>
        <row r="150">
          <cell r="BL150">
            <v>427232</v>
          </cell>
        </row>
        <row r="151">
          <cell r="BL151">
            <v>1899621</v>
          </cell>
        </row>
        <row r="152">
          <cell r="BL152">
            <v>411159</v>
          </cell>
        </row>
        <row r="153">
          <cell r="BL153">
            <v>634223</v>
          </cell>
        </row>
        <row r="154">
          <cell r="BL154">
            <v>3912</v>
          </cell>
        </row>
        <row r="155">
          <cell r="BL155">
            <v>0</v>
          </cell>
        </row>
        <row r="156">
          <cell r="BL156">
            <v>71032479</v>
          </cell>
        </row>
        <row r="157">
          <cell r="BL157">
            <v>11406393</v>
          </cell>
        </row>
        <row r="158">
          <cell r="BL158">
            <v>1058142</v>
          </cell>
        </row>
        <row r="159">
          <cell r="BL159">
            <v>21044760</v>
          </cell>
        </row>
        <row r="160">
          <cell r="BL160">
            <v>37143092</v>
          </cell>
        </row>
        <row r="161">
          <cell r="BL161">
            <v>0</v>
          </cell>
        </row>
        <row r="162">
          <cell r="BL162">
            <v>380092</v>
          </cell>
        </row>
        <row r="163">
          <cell r="BL163">
            <v>440369</v>
          </cell>
        </row>
        <row r="164">
          <cell r="BL164">
            <v>0</v>
          </cell>
        </row>
        <row r="165">
          <cell r="BL165">
            <v>105081</v>
          </cell>
        </row>
        <row r="166">
          <cell r="BL166">
            <v>183921</v>
          </cell>
        </row>
        <row r="167">
          <cell r="BL167">
            <v>151367</v>
          </cell>
        </row>
        <row r="168">
          <cell r="BL168">
            <v>22109125</v>
          </cell>
        </row>
        <row r="169">
          <cell r="BL169">
            <v>14016576</v>
          </cell>
        </row>
        <row r="170">
          <cell r="BL170">
            <v>8092549</v>
          </cell>
        </row>
        <row r="171">
          <cell r="BL171">
            <v>0</v>
          </cell>
        </row>
        <row r="172">
          <cell r="BL172">
            <v>0</v>
          </cell>
        </row>
        <row r="173">
          <cell r="BL173">
            <v>0</v>
          </cell>
        </row>
        <row r="174">
          <cell r="BL174">
            <v>0</v>
          </cell>
        </row>
        <row r="175">
          <cell r="BL175">
            <v>0</v>
          </cell>
        </row>
        <row r="176">
          <cell r="BL176">
            <v>0</v>
          </cell>
        </row>
        <row r="177">
          <cell r="BL177">
            <v>0</v>
          </cell>
        </row>
        <row r="178">
          <cell r="BL178">
            <v>0</v>
          </cell>
        </row>
        <row r="179">
          <cell r="BL179">
            <v>0</v>
          </cell>
        </row>
        <row r="180">
          <cell r="BL180">
            <v>0</v>
          </cell>
        </row>
        <row r="181">
          <cell r="BL181">
            <v>21236</v>
          </cell>
        </row>
        <row r="182">
          <cell r="BL182">
            <v>21236</v>
          </cell>
        </row>
        <row r="183">
          <cell r="BL183">
            <v>0</v>
          </cell>
        </row>
        <row r="184">
          <cell r="BL184">
            <v>0</v>
          </cell>
        </row>
        <row r="185">
          <cell r="BL185">
            <v>21236</v>
          </cell>
        </row>
        <row r="186">
          <cell r="BL186">
            <v>0</v>
          </cell>
        </row>
        <row r="187">
          <cell r="BL187">
            <v>0</v>
          </cell>
        </row>
        <row r="188">
          <cell r="BL188">
            <v>0</v>
          </cell>
        </row>
        <row r="189">
          <cell r="BL189">
            <v>0</v>
          </cell>
        </row>
        <row r="190">
          <cell r="BL190">
            <v>0</v>
          </cell>
        </row>
        <row r="191">
          <cell r="BL191">
            <v>18429732</v>
          </cell>
        </row>
      </sheetData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"/>
      <sheetName val="filtros"/>
      <sheetName val="Aliceweb_parte_1"/>
    </sheetNames>
    <sheetDataSet>
      <sheetData sheetId="0">
        <row r="12">
          <cell r="BL12">
            <v>1756697707</v>
          </cell>
        </row>
        <row r="13">
          <cell r="BL13">
            <v>482201075</v>
          </cell>
        </row>
        <row r="14">
          <cell r="BL14">
            <v>481759382</v>
          </cell>
        </row>
        <row r="15">
          <cell r="BL15">
            <v>479759199</v>
          </cell>
        </row>
        <row r="16">
          <cell r="BL16">
            <v>360161</v>
          </cell>
        </row>
        <row r="17">
          <cell r="BL17">
            <v>462002</v>
          </cell>
        </row>
        <row r="18">
          <cell r="BL18">
            <v>1178020</v>
          </cell>
        </row>
        <row r="19">
          <cell r="BL19">
            <v>0</v>
          </cell>
        </row>
        <row r="20">
          <cell r="BL20">
            <v>0</v>
          </cell>
        </row>
        <row r="21">
          <cell r="BL21">
            <v>0</v>
          </cell>
        </row>
        <row r="22">
          <cell r="BL22">
            <v>0</v>
          </cell>
        </row>
        <row r="23">
          <cell r="BL23">
            <v>441693</v>
          </cell>
        </row>
        <row r="24">
          <cell r="BL24">
            <v>441693</v>
          </cell>
        </row>
        <row r="25">
          <cell r="BL25">
            <v>50947</v>
          </cell>
        </row>
        <row r="26">
          <cell r="BL26">
            <v>50947</v>
          </cell>
        </row>
        <row r="27">
          <cell r="BL27">
            <v>50947</v>
          </cell>
        </row>
        <row r="28">
          <cell r="BL28">
            <v>1714494</v>
          </cell>
        </row>
        <row r="29">
          <cell r="BL29">
            <v>0</v>
          </cell>
        </row>
        <row r="30">
          <cell r="BL30">
            <v>0</v>
          </cell>
        </row>
        <row r="31">
          <cell r="BL31">
            <v>0</v>
          </cell>
        </row>
        <row r="32">
          <cell r="BL32">
            <v>0</v>
          </cell>
        </row>
        <row r="33">
          <cell r="BL33">
            <v>0</v>
          </cell>
        </row>
        <row r="34">
          <cell r="BL34">
            <v>0</v>
          </cell>
        </row>
        <row r="35">
          <cell r="BL35">
            <v>0</v>
          </cell>
        </row>
        <row r="36">
          <cell r="BL36">
            <v>0</v>
          </cell>
        </row>
        <row r="37">
          <cell r="BL37">
            <v>1714494</v>
          </cell>
        </row>
        <row r="38">
          <cell r="BL38">
            <v>657876</v>
          </cell>
        </row>
        <row r="39">
          <cell r="BL39">
            <v>1056618</v>
          </cell>
        </row>
        <row r="40">
          <cell r="BL40">
            <v>1254110971</v>
          </cell>
        </row>
        <row r="41">
          <cell r="BL41">
            <v>354938703</v>
          </cell>
        </row>
        <row r="42">
          <cell r="BL42">
            <v>205348161</v>
          </cell>
        </row>
        <row r="43">
          <cell r="BL43">
            <v>2431994</v>
          </cell>
        </row>
        <row r="44">
          <cell r="BL44">
            <v>112556655</v>
          </cell>
        </row>
        <row r="45">
          <cell r="BL45">
            <v>3651656</v>
          </cell>
        </row>
        <row r="46">
          <cell r="BL46">
            <v>15484554</v>
          </cell>
        </row>
        <row r="47">
          <cell r="BL47">
            <v>0</v>
          </cell>
        </row>
        <row r="48">
          <cell r="BL48">
            <v>0</v>
          </cell>
        </row>
        <row r="49">
          <cell r="BL49">
            <v>14235355</v>
          </cell>
        </row>
        <row r="50">
          <cell r="BL50">
            <v>1230328</v>
          </cell>
        </row>
        <row r="51">
          <cell r="BL51">
            <v>217536410</v>
          </cell>
        </row>
        <row r="52">
          <cell r="BL52">
            <v>217536410</v>
          </cell>
        </row>
        <row r="53">
          <cell r="BL53">
            <v>8488708</v>
          </cell>
        </row>
        <row r="54">
          <cell r="BL54">
            <v>494219</v>
          </cell>
        </row>
        <row r="55">
          <cell r="BL55">
            <v>1053831</v>
          </cell>
        </row>
        <row r="56">
          <cell r="BL56">
            <v>163783</v>
          </cell>
        </row>
        <row r="57">
          <cell r="BL57">
            <v>45909</v>
          </cell>
        </row>
        <row r="58">
          <cell r="BL58">
            <v>0</v>
          </cell>
        </row>
        <row r="59">
          <cell r="BL59">
            <v>5968183</v>
          </cell>
        </row>
        <row r="60">
          <cell r="BL60">
            <v>762783</v>
          </cell>
        </row>
        <row r="61">
          <cell r="BL61">
            <v>0</v>
          </cell>
        </row>
        <row r="62">
          <cell r="BL62">
            <v>4043621</v>
          </cell>
        </row>
        <row r="63">
          <cell r="BL63">
            <v>619695</v>
          </cell>
        </row>
        <row r="64">
          <cell r="BL64">
            <v>3423926</v>
          </cell>
        </row>
        <row r="65">
          <cell r="BL65">
            <v>102746685</v>
          </cell>
        </row>
        <row r="66">
          <cell r="BL66">
            <v>52996224</v>
          </cell>
        </row>
        <row r="67">
          <cell r="BL67">
            <v>891709</v>
          </cell>
        </row>
        <row r="68">
          <cell r="BL68">
            <v>48858752</v>
          </cell>
        </row>
        <row r="69">
          <cell r="BL69">
            <v>12572712</v>
          </cell>
        </row>
        <row r="70">
          <cell r="BL70">
            <v>10572039</v>
          </cell>
        </row>
        <row r="71">
          <cell r="BL71">
            <v>2000673</v>
          </cell>
        </row>
        <row r="72">
          <cell r="BL72">
            <v>13263342</v>
          </cell>
        </row>
        <row r="73">
          <cell r="BL73">
            <v>10618492</v>
          </cell>
        </row>
        <row r="74">
          <cell r="BL74">
            <v>1158474</v>
          </cell>
        </row>
        <row r="75">
          <cell r="BL75">
            <v>1189548</v>
          </cell>
        </row>
        <row r="76">
          <cell r="BL76">
            <v>296828</v>
          </cell>
        </row>
        <row r="77">
          <cell r="BL77">
            <v>102646</v>
          </cell>
        </row>
        <row r="78">
          <cell r="BL78">
            <v>100863</v>
          </cell>
        </row>
        <row r="79">
          <cell r="BL79">
            <v>1783</v>
          </cell>
        </row>
        <row r="80">
          <cell r="BL80">
            <v>0</v>
          </cell>
        </row>
        <row r="81">
          <cell r="BL81">
            <v>24397225</v>
          </cell>
        </row>
        <row r="82">
          <cell r="BL82">
            <v>0</v>
          </cell>
        </row>
        <row r="83">
          <cell r="BL83">
            <v>24397225</v>
          </cell>
        </row>
        <row r="84">
          <cell r="BL84">
            <v>0</v>
          </cell>
        </row>
        <row r="85">
          <cell r="BL85">
            <v>0</v>
          </cell>
        </row>
        <row r="86">
          <cell r="BL86">
            <v>204011752</v>
          </cell>
        </row>
        <row r="87">
          <cell r="BL87">
            <v>7657065</v>
          </cell>
        </row>
        <row r="88">
          <cell r="BL88">
            <v>58137511</v>
          </cell>
        </row>
        <row r="89">
          <cell r="BL89">
            <v>128287734</v>
          </cell>
        </row>
        <row r="90">
          <cell r="BL90">
            <v>218404</v>
          </cell>
        </row>
        <row r="91">
          <cell r="BL91">
            <v>756780</v>
          </cell>
        </row>
        <row r="92">
          <cell r="BL92">
            <v>240803</v>
          </cell>
        </row>
        <row r="93">
          <cell r="BL93">
            <v>2575747</v>
          </cell>
        </row>
        <row r="94">
          <cell r="BL94">
            <v>738920</v>
          </cell>
        </row>
        <row r="95">
          <cell r="BL95">
            <v>5093555</v>
          </cell>
        </row>
        <row r="96">
          <cell r="BL96">
            <v>305233</v>
          </cell>
        </row>
        <row r="97">
          <cell r="BL97">
            <v>28577425</v>
          </cell>
        </row>
        <row r="98">
          <cell r="BL98">
            <v>21099337</v>
          </cell>
        </row>
        <row r="99">
          <cell r="BL99">
            <v>7478050</v>
          </cell>
        </row>
        <row r="100">
          <cell r="BL100">
            <v>38</v>
          </cell>
        </row>
        <row r="101">
          <cell r="BL101">
            <v>8832909</v>
          </cell>
        </row>
        <row r="102">
          <cell r="BL102">
            <v>327662</v>
          </cell>
        </row>
        <row r="103">
          <cell r="BL103">
            <v>0</v>
          </cell>
        </row>
        <row r="104">
          <cell r="BL104">
            <v>38551</v>
          </cell>
        </row>
        <row r="105">
          <cell r="BL105">
            <v>422697</v>
          </cell>
        </row>
        <row r="106">
          <cell r="BL106">
            <v>8043999</v>
          </cell>
        </row>
        <row r="107">
          <cell r="BL107">
            <v>12409712</v>
          </cell>
        </row>
        <row r="108">
          <cell r="BL108">
            <v>3096</v>
          </cell>
        </row>
        <row r="109">
          <cell r="BL109">
            <v>8530248</v>
          </cell>
        </row>
        <row r="110">
          <cell r="BL110">
            <v>362315</v>
          </cell>
        </row>
        <row r="111">
          <cell r="BL111">
            <v>3313941</v>
          </cell>
        </row>
        <row r="112">
          <cell r="BL112">
            <v>200112</v>
          </cell>
        </row>
        <row r="113">
          <cell r="BL113">
            <v>0</v>
          </cell>
        </row>
        <row r="114">
          <cell r="BL114">
            <v>24735438</v>
          </cell>
        </row>
        <row r="115">
          <cell r="BL115">
            <v>613272</v>
          </cell>
        </row>
        <row r="116">
          <cell r="BL116">
            <v>455492</v>
          </cell>
        </row>
        <row r="117">
          <cell r="BL117">
            <v>46476</v>
          </cell>
        </row>
        <row r="118">
          <cell r="BL118">
            <v>14475431</v>
          </cell>
        </row>
        <row r="119">
          <cell r="BL119">
            <v>0</v>
          </cell>
        </row>
        <row r="120">
          <cell r="BL120">
            <v>9144767</v>
          </cell>
        </row>
        <row r="121">
          <cell r="BL121">
            <v>97916882</v>
          </cell>
        </row>
        <row r="122">
          <cell r="BL122">
            <v>11385331</v>
          </cell>
        </row>
        <row r="123">
          <cell r="BL123">
            <v>11545115</v>
          </cell>
        </row>
        <row r="124">
          <cell r="BL124">
            <v>46465128</v>
          </cell>
        </row>
        <row r="125">
          <cell r="BL125">
            <v>8746015</v>
          </cell>
        </row>
        <row r="126">
          <cell r="BL126">
            <v>4550152</v>
          </cell>
        </row>
        <row r="127">
          <cell r="BL127">
            <v>6427626</v>
          </cell>
        </row>
        <row r="128">
          <cell r="BL128">
            <v>7970823</v>
          </cell>
        </row>
        <row r="129">
          <cell r="BL129">
            <v>826692</v>
          </cell>
        </row>
        <row r="130">
          <cell r="BL130">
            <v>0</v>
          </cell>
        </row>
        <row r="131">
          <cell r="BL131">
            <v>327139</v>
          </cell>
        </row>
        <row r="132">
          <cell r="BL132">
            <v>132629</v>
          </cell>
        </row>
        <row r="133">
          <cell r="BL133">
            <v>194510</v>
          </cell>
        </row>
        <row r="134">
          <cell r="BL134">
            <v>5457954</v>
          </cell>
        </row>
        <row r="135">
          <cell r="BL135">
            <v>1262628</v>
          </cell>
        </row>
        <row r="136">
          <cell r="BL136">
            <v>994623</v>
          </cell>
        </row>
        <row r="137">
          <cell r="BL137">
            <v>46265</v>
          </cell>
        </row>
        <row r="138">
          <cell r="BL138">
            <v>220106</v>
          </cell>
        </row>
        <row r="139">
          <cell r="BL139">
            <v>346971</v>
          </cell>
        </row>
        <row r="140">
          <cell r="BL140">
            <v>1115380</v>
          </cell>
        </row>
        <row r="141">
          <cell r="BL141">
            <v>0</v>
          </cell>
        </row>
        <row r="142">
          <cell r="BL142">
            <v>1471981</v>
          </cell>
        </row>
        <row r="143">
          <cell r="BL143">
            <v>11011294</v>
          </cell>
        </row>
        <row r="144">
          <cell r="BL144">
            <v>10179941</v>
          </cell>
        </row>
        <row r="145">
          <cell r="BL145">
            <v>271712</v>
          </cell>
        </row>
        <row r="146">
          <cell r="BL146">
            <v>559641</v>
          </cell>
        </row>
        <row r="147">
          <cell r="BL147">
            <v>0</v>
          </cell>
        </row>
        <row r="148">
          <cell r="BL148">
            <v>0</v>
          </cell>
        </row>
        <row r="149">
          <cell r="BL149">
            <v>4334202</v>
          </cell>
        </row>
        <row r="150">
          <cell r="BL150">
            <v>315074</v>
          </cell>
        </row>
        <row r="151">
          <cell r="BL151">
            <v>2483847</v>
          </cell>
        </row>
        <row r="152">
          <cell r="BL152">
            <v>801807</v>
          </cell>
        </row>
        <row r="153">
          <cell r="BL153">
            <v>730949</v>
          </cell>
        </row>
        <row r="154">
          <cell r="BL154">
            <v>2525</v>
          </cell>
        </row>
        <row r="155">
          <cell r="BL155">
            <v>0</v>
          </cell>
        </row>
        <row r="156">
          <cell r="BL156">
            <v>89988809</v>
          </cell>
        </row>
        <row r="157">
          <cell r="BL157">
            <v>23036601</v>
          </cell>
        </row>
        <row r="158">
          <cell r="BL158">
            <v>7432868</v>
          </cell>
        </row>
        <row r="159">
          <cell r="BL159">
            <v>23480751</v>
          </cell>
        </row>
        <row r="160">
          <cell r="BL160">
            <v>35517030</v>
          </cell>
        </row>
        <row r="161">
          <cell r="BL161">
            <v>0</v>
          </cell>
        </row>
        <row r="162">
          <cell r="BL162">
            <v>521559</v>
          </cell>
        </row>
        <row r="163">
          <cell r="BL163">
            <v>1217478</v>
          </cell>
        </row>
        <row r="164">
          <cell r="BL164">
            <v>28050</v>
          </cell>
        </row>
        <row r="165">
          <cell r="BL165">
            <v>674770</v>
          </cell>
        </row>
        <row r="166">
          <cell r="BL166">
            <v>318330</v>
          </cell>
        </row>
        <row r="167">
          <cell r="BL167">
            <v>196328</v>
          </cell>
        </row>
        <row r="168">
          <cell r="BL168">
            <v>27199925</v>
          </cell>
        </row>
        <row r="169">
          <cell r="BL169">
            <v>18459196</v>
          </cell>
        </row>
        <row r="170">
          <cell r="BL170">
            <v>8740729</v>
          </cell>
        </row>
        <row r="171">
          <cell r="BL171">
            <v>134</v>
          </cell>
        </row>
        <row r="172">
          <cell r="BL172">
            <v>134</v>
          </cell>
        </row>
        <row r="173">
          <cell r="BL173">
            <v>0</v>
          </cell>
        </row>
        <row r="174">
          <cell r="BL174">
            <v>134</v>
          </cell>
        </row>
        <row r="175">
          <cell r="BL175">
            <v>0</v>
          </cell>
        </row>
        <row r="176">
          <cell r="BL176">
            <v>0</v>
          </cell>
        </row>
        <row r="177">
          <cell r="BL177">
            <v>0</v>
          </cell>
        </row>
        <row r="178">
          <cell r="BL178">
            <v>0</v>
          </cell>
        </row>
        <row r="179">
          <cell r="BL179">
            <v>0</v>
          </cell>
        </row>
        <row r="180">
          <cell r="BL180">
            <v>0</v>
          </cell>
        </row>
        <row r="181">
          <cell r="BL181">
            <v>4860</v>
          </cell>
        </row>
        <row r="182">
          <cell r="BL182">
            <v>4860</v>
          </cell>
        </row>
        <row r="183">
          <cell r="BL183">
            <v>0</v>
          </cell>
        </row>
        <row r="184">
          <cell r="BL184">
            <v>0</v>
          </cell>
        </row>
        <row r="185">
          <cell r="BL185">
            <v>4860</v>
          </cell>
        </row>
        <row r="186">
          <cell r="BL186">
            <v>0</v>
          </cell>
        </row>
        <row r="187">
          <cell r="BL187">
            <v>0</v>
          </cell>
        </row>
        <row r="188">
          <cell r="BL188">
            <v>0</v>
          </cell>
        </row>
        <row r="189">
          <cell r="BL189">
            <v>0</v>
          </cell>
        </row>
        <row r="190">
          <cell r="BL190">
            <v>0</v>
          </cell>
        </row>
        <row r="191">
          <cell r="BL191">
            <v>18615226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"/>
      <sheetName val="filtros"/>
      <sheetName val="Aliceweb_parte_1"/>
    </sheetNames>
    <sheetDataSet>
      <sheetData sheetId="0">
        <row r="12">
          <cell r="BL12">
            <v>2066806669</v>
          </cell>
        </row>
        <row r="13">
          <cell r="BL13">
            <v>530029312</v>
          </cell>
        </row>
        <row r="14">
          <cell r="BL14">
            <v>529768122</v>
          </cell>
        </row>
        <row r="15">
          <cell r="BL15">
            <v>526881203</v>
          </cell>
        </row>
        <row r="16">
          <cell r="BL16">
            <v>464633</v>
          </cell>
        </row>
        <row r="17">
          <cell r="BL17">
            <v>668741</v>
          </cell>
        </row>
        <row r="18">
          <cell r="BL18">
            <v>1753545</v>
          </cell>
        </row>
        <row r="19">
          <cell r="BL19">
            <v>0</v>
          </cell>
        </row>
        <row r="20">
          <cell r="BL20">
            <v>0</v>
          </cell>
        </row>
        <row r="21">
          <cell r="BL21">
            <v>0</v>
          </cell>
        </row>
        <row r="22">
          <cell r="BL22">
            <v>0</v>
          </cell>
        </row>
        <row r="23">
          <cell r="BL23">
            <v>261190</v>
          </cell>
        </row>
        <row r="24">
          <cell r="BL24">
            <v>261190</v>
          </cell>
        </row>
        <row r="25">
          <cell r="BL25">
            <v>119830</v>
          </cell>
        </row>
        <row r="26">
          <cell r="BL26">
            <v>119830</v>
          </cell>
        </row>
        <row r="27">
          <cell r="BL27">
            <v>119830</v>
          </cell>
        </row>
        <row r="28">
          <cell r="BL28">
            <v>1199288</v>
          </cell>
        </row>
        <row r="29">
          <cell r="BL29">
            <v>541</v>
          </cell>
        </row>
        <row r="30">
          <cell r="BL30">
            <v>541</v>
          </cell>
        </row>
        <row r="31">
          <cell r="BL31">
            <v>1156</v>
          </cell>
        </row>
        <row r="32">
          <cell r="BL32">
            <v>1156</v>
          </cell>
        </row>
        <row r="33">
          <cell r="BL33">
            <v>0</v>
          </cell>
        </row>
        <row r="34">
          <cell r="BL34">
            <v>0</v>
          </cell>
        </row>
        <row r="35">
          <cell r="BL35">
            <v>0</v>
          </cell>
        </row>
        <row r="36">
          <cell r="BL36">
            <v>0</v>
          </cell>
        </row>
        <row r="37">
          <cell r="BL37">
            <v>1197591</v>
          </cell>
        </row>
        <row r="38">
          <cell r="BL38">
            <v>119052</v>
          </cell>
        </row>
        <row r="39">
          <cell r="BL39">
            <v>1078539</v>
          </cell>
        </row>
        <row r="40">
          <cell r="BL40">
            <v>1516880961</v>
          </cell>
        </row>
        <row r="41">
          <cell r="BL41">
            <v>413620910</v>
          </cell>
        </row>
        <row r="42">
          <cell r="BL42">
            <v>200205201</v>
          </cell>
        </row>
        <row r="43">
          <cell r="BL43">
            <v>2593300</v>
          </cell>
        </row>
        <row r="44">
          <cell r="BL44">
            <v>172762497</v>
          </cell>
        </row>
        <row r="45">
          <cell r="BL45">
            <v>617333</v>
          </cell>
        </row>
        <row r="46">
          <cell r="BL46">
            <v>19113583</v>
          </cell>
        </row>
        <row r="47">
          <cell r="BL47">
            <v>227975</v>
          </cell>
        </row>
        <row r="48">
          <cell r="BL48">
            <v>0</v>
          </cell>
        </row>
        <row r="49">
          <cell r="BL49">
            <v>17061082</v>
          </cell>
        </row>
        <row r="50">
          <cell r="BL50">
            <v>1039939</v>
          </cell>
        </row>
        <row r="51">
          <cell r="BL51">
            <v>433187598</v>
          </cell>
        </row>
        <row r="52">
          <cell r="BL52">
            <v>433187598</v>
          </cell>
        </row>
        <row r="53">
          <cell r="BL53">
            <v>7927802</v>
          </cell>
        </row>
        <row r="54">
          <cell r="BL54">
            <v>238161</v>
          </cell>
        </row>
        <row r="55">
          <cell r="BL55">
            <v>1458076</v>
          </cell>
        </row>
        <row r="56">
          <cell r="BL56">
            <v>137099</v>
          </cell>
        </row>
        <row r="57">
          <cell r="BL57">
            <v>173023</v>
          </cell>
        </row>
        <row r="58">
          <cell r="BL58">
            <v>0</v>
          </cell>
        </row>
        <row r="59">
          <cell r="BL59">
            <v>5441194</v>
          </cell>
        </row>
        <row r="60">
          <cell r="BL60">
            <v>480249</v>
          </cell>
        </row>
        <row r="61">
          <cell r="BL61">
            <v>0</v>
          </cell>
        </row>
        <row r="62">
          <cell r="BL62">
            <v>4424405</v>
          </cell>
        </row>
        <row r="63">
          <cell r="BL63">
            <v>289581</v>
          </cell>
        </row>
        <row r="64">
          <cell r="BL64">
            <v>4134824</v>
          </cell>
        </row>
        <row r="65">
          <cell r="BL65">
            <v>96391876</v>
          </cell>
        </row>
        <row r="66">
          <cell r="BL66">
            <v>55091101</v>
          </cell>
        </row>
        <row r="67">
          <cell r="BL67">
            <v>977411</v>
          </cell>
        </row>
        <row r="68">
          <cell r="BL68">
            <v>40323364</v>
          </cell>
        </row>
        <row r="69">
          <cell r="BL69">
            <v>9148574</v>
          </cell>
        </row>
        <row r="70">
          <cell r="BL70">
            <v>7090557</v>
          </cell>
        </row>
        <row r="71">
          <cell r="BL71">
            <v>2058017</v>
          </cell>
        </row>
        <row r="72">
          <cell r="BL72">
            <v>10578925</v>
          </cell>
        </row>
        <row r="73">
          <cell r="BL73">
            <v>7678791</v>
          </cell>
        </row>
        <row r="74">
          <cell r="BL74">
            <v>1328382</v>
          </cell>
        </row>
        <row r="75">
          <cell r="BL75">
            <v>1338290</v>
          </cell>
        </row>
        <row r="76">
          <cell r="BL76">
            <v>233462</v>
          </cell>
        </row>
        <row r="77">
          <cell r="BL77">
            <v>294721</v>
          </cell>
        </row>
        <row r="78">
          <cell r="BL78">
            <v>294721</v>
          </cell>
        </row>
        <row r="79">
          <cell r="BL79">
            <v>0</v>
          </cell>
        </row>
        <row r="80">
          <cell r="BL80">
            <v>0</v>
          </cell>
        </row>
        <row r="81">
          <cell r="BL81">
            <v>17129307</v>
          </cell>
        </row>
        <row r="82">
          <cell r="BL82">
            <v>0</v>
          </cell>
        </row>
        <row r="83">
          <cell r="BL83">
            <v>17129307</v>
          </cell>
        </row>
        <row r="84">
          <cell r="BL84">
            <v>0</v>
          </cell>
        </row>
        <row r="85">
          <cell r="BL85">
            <v>0</v>
          </cell>
        </row>
        <row r="86">
          <cell r="BL86">
            <v>211492005</v>
          </cell>
        </row>
        <row r="87">
          <cell r="BL87">
            <v>14926549</v>
          </cell>
        </row>
        <row r="88">
          <cell r="BL88">
            <v>62449020</v>
          </cell>
        </row>
        <row r="89">
          <cell r="BL89">
            <v>116421607</v>
          </cell>
        </row>
        <row r="90">
          <cell r="BL90">
            <v>381089</v>
          </cell>
        </row>
        <row r="91">
          <cell r="BL91">
            <v>109805</v>
          </cell>
        </row>
        <row r="92">
          <cell r="BL92">
            <v>29445</v>
          </cell>
        </row>
        <row r="93">
          <cell r="BL93">
            <v>1151533</v>
          </cell>
        </row>
        <row r="94">
          <cell r="BL94">
            <v>917330</v>
          </cell>
        </row>
        <row r="95">
          <cell r="BL95">
            <v>4705296</v>
          </cell>
        </row>
        <row r="96">
          <cell r="BL96">
            <v>10400331</v>
          </cell>
        </row>
        <row r="97">
          <cell r="BL97">
            <v>31259033</v>
          </cell>
        </row>
        <row r="98">
          <cell r="BL98">
            <v>23481168</v>
          </cell>
        </row>
        <row r="99">
          <cell r="BL99">
            <v>7777745</v>
          </cell>
        </row>
        <row r="100">
          <cell r="BL100">
            <v>120</v>
          </cell>
        </row>
        <row r="101">
          <cell r="BL101">
            <v>7458509</v>
          </cell>
        </row>
        <row r="102">
          <cell r="BL102">
            <v>323225</v>
          </cell>
        </row>
        <row r="103">
          <cell r="BL103">
            <v>0</v>
          </cell>
        </row>
        <row r="104">
          <cell r="BL104">
            <v>38221</v>
          </cell>
        </row>
        <row r="105">
          <cell r="BL105">
            <v>496451</v>
          </cell>
        </row>
        <row r="106">
          <cell r="BL106">
            <v>6600612</v>
          </cell>
        </row>
        <row r="107">
          <cell r="BL107">
            <v>11526130</v>
          </cell>
        </row>
        <row r="108">
          <cell r="BL108">
            <v>0</v>
          </cell>
        </row>
        <row r="109">
          <cell r="BL109">
            <v>8330174</v>
          </cell>
        </row>
        <row r="110">
          <cell r="BL110">
            <v>772322</v>
          </cell>
        </row>
        <row r="111">
          <cell r="BL111">
            <v>2283786</v>
          </cell>
        </row>
        <row r="112">
          <cell r="BL112">
            <v>139848</v>
          </cell>
        </row>
        <row r="113">
          <cell r="BL113">
            <v>0</v>
          </cell>
        </row>
        <row r="114">
          <cell r="BL114">
            <v>25507639</v>
          </cell>
        </row>
        <row r="115">
          <cell r="BL115">
            <v>1336170</v>
          </cell>
        </row>
        <row r="116">
          <cell r="BL116">
            <v>622995</v>
          </cell>
        </row>
        <row r="117">
          <cell r="BL117">
            <v>38631</v>
          </cell>
        </row>
        <row r="118">
          <cell r="BL118">
            <v>13984960</v>
          </cell>
        </row>
        <row r="119">
          <cell r="BL119">
            <v>0</v>
          </cell>
        </row>
        <row r="120">
          <cell r="BL120">
            <v>9524883</v>
          </cell>
        </row>
        <row r="121">
          <cell r="BL121">
            <v>99874229</v>
          </cell>
        </row>
        <row r="122">
          <cell r="BL122">
            <v>10798608</v>
          </cell>
        </row>
        <row r="123">
          <cell r="BL123">
            <v>10412179</v>
          </cell>
        </row>
        <row r="124">
          <cell r="BL124">
            <v>54905594</v>
          </cell>
        </row>
        <row r="125">
          <cell r="BL125">
            <v>6946648</v>
          </cell>
        </row>
        <row r="126">
          <cell r="BL126">
            <v>3464445</v>
          </cell>
        </row>
        <row r="127">
          <cell r="BL127">
            <v>7715856</v>
          </cell>
        </row>
        <row r="128">
          <cell r="BL128">
            <v>4827204</v>
          </cell>
        </row>
        <row r="129">
          <cell r="BL129">
            <v>803695</v>
          </cell>
        </row>
        <row r="130">
          <cell r="BL130">
            <v>0</v>
          </cell>
        </row>
        <row r="131">
          <cell r="BL131">
            <v>632563</v>
          </cell>
        </row>
        <row r="132">
          <cell r="BL132">
            <v>124610</v>
          </cell>
        </row>
        <row r="133">
          <cell r="BL133">
            <v>507953</v>
          </cell>
        </row>
        <row r="134">
          <cell r="BL134">
            <v>11220014</v>
          </cell>
        </row>
        <row r="135">
          <cell r="BL135">
            <v>6026466</v>
          </cell>
        </row>
        <row r="136">
          <cell r="BL136">
            <v>1481947</v>
          </cell>
        </row>
        <row r="137">
          <cell r="BL137">
            <v>31541</v>
          </cell>
        </row>
        <row r="138">
          <cell r="BL138">
            <v>142265</v>
          </cell>
        </row>
        <row r="139">
          <cell r="BL139">
            <v>276721</v>
          </cell>
        </row>
        <row r="140">
          <cell r="BL140">
            <v>921955</v>
          </cell>
        </row>
        <row r="141">
          <cell r="BL141">
            <v>0</v>
          </cell>
        </row>
        <row r="142">
          <cell r="BL142">
            <v>2339119</v>
          </cell>
        </row>
        <row r="143">
          <cell r="BL143">
            <v>9873193</v>
          </cell>
        </row>
        <row r="144">
          <cell r="BL144">
            <v>9325509</v>
          </cell>
        </row>
        <row r="145">
          <cell r="BL145">
            <v>90729</v>
          </cell>
        </row>
        <row r="146">
          <cell r="BL146">
            <v>456953</v>
          </cell>
        </row>
        <row r="147">
          <cell r="BL147">
            <v>0</v>
          </cell>
        </row>
        <row r="148">
          <cell r="BL148">
            <v>2</v>
          </cell>
        </row>
        <row r="149">
          <cell r="BL149">
            <v>5703544</v>
          </cell>
        </row>
        <row r="150">
          <cell r="BL150">
            <v>319253</v>
          </cell>
        </row>
        <row r="151">
          <cell r="BL151">
            <v>3459528</v>
          </cell>
        </row>
        <row r="152">
          <cell r="BL152">
            <v>807989</v>
          </cell>
        </row>
        <row r="153">
          <cell r="BL153">
            <v>1115572</v>
          </cell>
        </row>
        <row r="154">
          <cell r="BL154">
            <v>1202</v>
          </cell>
        </row>
        <row r="155">
          <cell r="BL155">
            <v>0</v>
          </cell>
        </row>
        <row r="156">
          <cell r="BL156">
            <v>79722903</v>
          </cell>
        </row>
        <row r="157">
          <cell r="BL157">
            <v>8396042</v>
          </cell>
        </row>
        <row r="158">
          <cell r="BL158">
            <v>4372282</v>
          </cell>
        </row>
        <row r="159">
          <cell r="BL159">
            <v>28341811</v>
          </cell>
        </row>
        <row r="160">
          <cell r="BL160">
            <v>36359199</v>
          </cell>
        </row>
        <row r="161">
          <cell r="BL161">
            <v>0</v>
          </cell>
        </row>
        <row r="162">
          <cell r="BL162">
            <v>2253569</v>
          </cell>
        </row>
        <row r="163">
          <cell r="BL163">
            <v>636262</v>
          </cell>
        </row>
        <row r="164">
          <cell r="BL164">
            <v>4305</v>
          </cell>
        </row>
        <row r="165">
          <cell r="BL165">
            <v>91561</v>
          </cell>
        </row>
        <row r="166">
          <cell r="BL166">
            <v>307293</v>
          </cell>
        </row>
        <row r="167">
          <cell r="BL167">
            <v>233103</v>
          </cell>
        </row>
        <row r="168">
          <cell r="BL168">
            <v>29270819</v>
          </cell>
        </row>
        <row r="169">
          <cell r="BL169">
            <v>21412411</v>
          </cell>
        </row>
        <row r="170">
          <cell r="BL170">
            <v>7858408</v>
          </cell>
        </row>
        <row r="171">
          <cell r="BL171">
            <v>3</v>
          </cell>
        </row>
        <row r="172">
          <cell r="BL172">
            <v>3</v>
          </cell>
        </row>
        <row r="173">
          <cell r="BL173">
            <v>0</v>
          </cell>
        </row>
        <row r="174">
          <cell r="BL174">
            <v>3</v>
          </cell>
        </row>
        <row r="175">
          <cell r="BL175">
            <v>0</v>
          </cell>
        </row>
        <row r="176">
          <cell r="BL176">
            <v>0</v>
          </cell>
        </row>
        <row r="177">
          <cell r="BL177">
            <v>0</v>
          </cell>
        </row>
        <row r="178">
          <cell r="BL178">
            <v>0</v>
          </cell>
        </row>
        <row r="179">
          <cell r="BL179">
            <v>0</v>
          </cell>
        </row>
        <row r="180">
          <cell r="BL180">
            <v>0</v>
          </cell>
        </row>
        <row r="181">
          <cell r="BL181">
            <v>72680</v>
          </cell>
        </row>
        <row r="182">
          <cell r="BL182">
            <v>72680</v>
          </cell>
        </row>
        <row r="183">
          <cell r="BL183">
            <v>0</v>
          </cell>
        </row>
        <row r="184">
          <cell r="BL184">
            <v>0</v>
          </cell>
        </row>
        <row r="185">
          <cell r="BL185">
            <v>72680</v>
          </cell>
        </row>
        <row r="186">
          <cell r="BL186">
            <v>0</v>
          </cell>
        </row>
        <row r="187">
          <cell r="BL187">
            <v>0</v>
          </cell>
        </row>
        <row r="188">
          <cell r="BL188">
            <v>0</v>
          </cell>
        </row>
        <row r="189">
          <cell r="BL189">
            <v>0</v>
          </cell>
        </row>
        <row r="190">
          <cell r="BL190">
            <v>0</v>
          </cell>
        </row>
        <row r="191">
          <cell r="BL191">
            <v>18504595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"/>
      <sheetName val="filtros"/>
      <sheetName val="Aliceweb_parte_1"/>
    </sheetNames>
    <sheetDataSet>
      <sheetData sheetId="0">
        <row r="12">
          <cell r="BL12">
            <v>1531652216</v>
          </cell>
        </row>
        <row r="13">
          <cell r="BL13">
            <v>84593545</v>
          </cell>
        </row>
        <row r="14">
          <cell r="BL14">
            <v>84032035</v>
          </cell>
        </row>
        <row r="15">
          <cell r="BL15">
            <v>79027577</v>
          </cell>
        </row>
        <row r="16">
          <cell r="BL16">
            <v>343217</v>
          </cell>
        </row>
        <row r="17">
          <cell r="BL17">
            <v>865504</v>
          </cell>
        </row>
        <row r="18">
          <cell r="BL18">
            <v>3795737</v>
          </cell>
        </row>
        <row r="19">
          <cell r="BL19">
            <v>0</v>
          </cell>
        </row>
        <row r="20">
          <cell r="BL20">
            <v>0</v>
          </cell>
        </row>
        <row r="21">
          <cell r="BL21">
            <v>0</v>
          </cell>
        </row>
        <row r="22">
          <cell r="BL22">
            <v>0</v>
          </cell>
        </row>
        <row r="23">
          <cell r="BL23">
            <v>561510</v>
          </cell>
        </row>
        <row r="24">
          <cell r="BL24">
            <v>561510</v>
          </cell>
        </row>
        <row r="25">
          <cell r="BL25">
            <v>150157</v>
          </cell>
        </row>
        <row r="26">
          <cell r="BL26">
            <v>150157</v>
          </cell>
        </row>
        <row r="27">
          <cell r="BL27">
            <v>150157</v>
          </cell>
        </row>
        <row r="28">
          <cell r="BL28">
            <v>1818396</v>
          </cell>
        </row>
        <row r="29">
          <cell r="BL29">
            <v>0</v>
          </cell>
        </row>
        <row r="30">
          <cell r="BL30">
            <v>0</v>
          </cell>
        </row>
        <row r="31">
          <cell r="BL31">
            <v>3574</v>
          </cell>
        </row>
        <row r="32">
          <cell r="BL32">
            <v>3574</v>
          </cell>
        </row>
        <row r="33">
          <cell r="BL33">
            <v>0</v>
          </cell>
        </row>
        <row r="34">
          <cell r="BL34">
            <v>0</v>
          </cell>
        </row>
        <row r="35">
          <cell r="BL35">
            <v>0</v>
          </cell>
        </row>
        <row r="36">
          <cell r="BL36">
            <v>0</v>
          </cell>
        </row>
        <row r="37">
          <cell r="BL37">
            <v>1814822</v>
          </cell>
        </row>
        <row r="38">
          <cell r="BL38">
            <v>288103</v>
          </cell>
        </row>
        <row r="39">
          <cell r="BL39">
            <v>1526719</v>
          </cell>
        </row>
        <row r="40">
          <cell r="BL40">
            <v>1413885748</v>
          </cell>
        </row>
        <row r="41">
          <cell r="BL41">
            <v>408362926</v>
          </cell>
        </row>
        <row r="42">
          <cell r="BL42">
            <v>240996527</v>
          </cell>
        </row>
        <row r="43">
          <cell r="BL43">
            <v>3004225</v>
          </cell>
        </row>
        <row r="44">
          <cell r="BL44">
            <v>114536314</v>
          </cell>
        </row>
        <row r="45">
          <cell r="BL45">
            <v>6412958</v>
          </cell>
        </row>
        <row r="46">
          <cell r="BL46">
            <v>24871325</v>
          </cell>
        </row>
        <row r="47">
          <cell r="BL47">
            <v>209560</v>
          </cell>
        </row>
        <row r="48">
          <cell r="BL48">
            <v>0</v>
          </cell>
        </row>
        <row r="49">
          <cell r="BL49">
            <v>17140081</v>
          </cell>
        </row>
        <row r="50">
          <cell r="BL50">
            <v>1191936</v>
          </cell>
        </row>
        <row r="51">
          <cell r="BL51">
            <v>286303103</v>
          </cell>
        </row>
        <row r="52">
          <cell r="BL52">
            <v>286303103</v>
          </cell>
        </row>
        <row r="53">
          <cell r="BL53">
            <v>5753784</v>
          </cell>
        </row>
        <row r="54">
          <cell r="BL54">
            <v>99079</v>
          </cell>
        </row>
        <row r="55">
          <cell r="BL55">
            <v>447364</v>
          </cell>
        </row>
        <row r="56">
          <cell r="BL56">
            <v>278839</v>
          </cell>
        </row>
        <row r="57">
          <cell r="BL57">
            <v>12773</v>
          </cell>
        </row>
        <row r="58">
          <cell r="BL58">
            <v>0</v>
          </cell>
        </row>
        <row r="59">
          <cell r="BL59">
            <v>4423438</v>
          </cell>
        </row>
        <row r="60">
          <cell r="BL60">
            <v>492291</v>
          </cell>
        </row>
        <row r="61">
          <cell r="BL61">
            <v>0</v>
          </cell>
        </row>
        <row r="62">
          <cell r="BL62">
            <v>4554193</v>
          </cell>
        </row>
        <row r="63">
          <cell r="BL63">
            <v>667583</v>
          </cell>
        </row>
        <row r="64">
          <cell r="BL64">
            <v>3886610</v>
          </cell>
        </row>
        <row r="65">
          <cell r="BL65">
            <v>94791736</v>
          </cell>
        </row>
        <row r="66">
          <cell r="BL66">
            <v>54197184</v>
          </cell>
        </row>
        <row r="67">
          <cell r="BL67">
            <v>975371</v>
          </cell>
        </row>
        <row r="68">
          <cell r="BL68">
            <v>39619181</v>
          </cell>
        </row>
        <row r="69">
          <cell r="BL69">
            <v>19269653</v>
          </cell>
        </row>
        <row r="70">
          <cell r="BL70">
            <v>16633676</v>
          </cell>
        </row>
        <row r="71">
          <cell r="BL71">
            <v>2635977</v>
          </cell>
        </row>
        <row r="72">
          <cell r="BL72">
            <v>13072476</v>
          </cell>
        </row>
        <row r="73">
          <cell r="BL73">
            <v>9316646</v>
          </cell>
        </row>
        <row r="74">
          <cell r="BL74">
            <v>1580176</v>
          </cell>
        </row>
        <row r="75">
          <cell r="BL75">
            <v>1870391</v>
          </cell>
        </row>
        <row r="76">
          <cell r="BL76">
            <v>305263</v>
          </cell>
        </row>
        <row r="77">
          <cell r="BL77">
            <v>432244</v>
          </cell>
        </row>
        <row r="78">
          <cell r="BL78">
            <v>431200</v>
          </cell>
        </row>
        <row r="79">
          <cell r="BL79">
            <v>1044</v>
          </cell>
        </row>
        <row r="80">
          <cell r="BL80">
            <v>0</v>
          </cell>
        </row>
        <row r="81">
          <cell r="BL81">
            <v>28712918</v>
          </cell>
        </row>
        <row r="82">
          <cell r="BL82">
            <v>0</v>
          </cell>
        </row>
        <row r="83">
          <cell r="BL83">
            <v>28694123</v>
          </cell>
        </row>
        <row r="84">
          <cell r="BL84">
            <v>0</v>
          </cell>
        </row>
        <row r="85">
          <cell r="BL85">
            <v>18795</v>
          </cell>
        </row>
        <row r="86">
          <cell r="BL86">
            <v>228323863</v>
          </cell>
        </row>
        <row r="87">
          <cell r="BL87">
            <v>7351015</v>
          </cell>
        </row>
        <row r="88">
          <cell r="BL88">
            <v>83084495</v>
          </cell>
        </row>
        <row r="89">
          <cell r="BL89">
            <v>124914112</v>
          </cell>
        </row>
        <row r="90">
          <cell r="BL90">
            <v>24887</v>
          </cell>
        </row>
        <row r="91">
          <cell r="BL91">
            <v>12086</v>
          </cell>
        </row>
        <row r="92">
          <cell r="BL92">
            <v>109398</v>
          </cell>
        </row>
        <row r="93">
          <cell r="BL93">
            <v>1699983</v>
          </cell>
        </row>
        <row r="94">
          <cell r="BL94">
            <v>793054</v>
          </cell>
        </row>
        <row r="95">
          <cell r="BL95">
            <v>6414148</v>
          </cell>
        </row>
        <row r="96">
          <cell r="BL96">
            <v>3920685</v>
          </cell>
        </row>
        <row r="97">
          <cell r="BL97">
            <v>29140125</v>
          </cell>
        </row>
        <row r="98">
          <cell r="BL98">
            <v>20748587</v>
          </cell>
        </row>
        <row r="99">
          <cell r="BL99">
            <v>8391422</v>
          </cell>
        </row>
        <row r="100">
          <cell r="BL100">
            <v>116</v>
          </cell>
        </row>
        <row r="101">
          <cell r="BL101">
            <v>7634570</v>
          </cell>
        </row>
        <row r="102">
          <cell r="BL102">
            <v>337269</v>
          </cell>
        </row>
        <row r="103">
          <cell r="BL103">
            <v>0</v>
          </cell>
        </row>
        <row r="104">
          <cell r="BL104">
            <v>49582</v>
          </cell>
        </row>
        <row r="105">
          <cell r="BL105">
            <v>252142</v>
          </cell>
        </row>
        <row r="106">
          <cell r="BL106">
            <v>6995577</v>
          </cell>
        </row>
        <row r="107">
          <cell r="BL107">
            <v>9892956</v>
          </cell>
        </row>
        <row r="108">
          <cell r="BL108">
            <v>8938</v>
          </cell>
        </row>
        <row r="109">
          <cell r="BL109">
            <v>7632278</v>
          </cell>
        </row>
        <row r="110">
          <cell r="BL110">
            <v>425038</v>
          </cell>
        </row>
        <row r="111">
          <cell r="BL111">
            <v>1624469</v>
          </cell>
        </row>
        <row r="112">
          <cell r="BL112">
            <v>202233</v>
          </cell>
        </row>
        <row r="113">
          <cell r="BL113">
            <v>0</v>
          </cell>
        </row>
        <row r="114">
          <cell r="BL114">
            <v>28663410</v>
          </cell>
        </row>
        <row r="115">
          <cell r="BL115">
            <v>4232815</v>
          </cell>
        </row>
        <row r="116">
          <cell r="BL116">
            <v>246510</v>
          </cell>
        </row>
        <row r="117">
          <cell r="BL117">
            <v>66592</v>
          </cell>
        </row>
        <row r="118">
          <cell r="BL118">
            <v>14494208</v>
          </cell>
        </row>
        <row r="119">
          <cell r="BL119">
            <v>0</v>
          </cell>
        </row>
        <row r="120">
          <cell r="BL120">
            <v>9623285</v>
          </cell>
        </row>
        <row r="121">
          <cell r="BL121">
            <v>102238007</v>
          </cell>
        </row>
        <row r="122">
          <cell r="BL122">
            <v>12027725</v>
          </cell>
        </row>
        <row r="123">
          <cell r="BL123">
            <v>18146256</v>
          </cell>
        </row>
        <row r="124">
          <cell r="BL124">
            <v>45085298</v>
          </cell>
        </row>
        <row r="125">
          <cell r="BL125">
            <v>6510991</v>
          </cell>
        </row>
        <row r="126">
          <cell r="BL126">
            <v>4551658</v>
          </cell>
        </row>
        <row r="127">
          <cell r="BL127">
            <v>7386473</v>
          </cell>
        </row>
        <row r="128">
          <cell r="BL128">
            <v>7736979</v>
          </cell>
        </row>
        <row r="129">
          <cell r="BL129">
            <v>792627</v>
          </cell>
        </row>
        <row r="130">
          <cell r="BL130">
            <v>0</v>
          </cell>
        </row>
        <row r="131">
          <cell r="BL131">
            <v>512002</v>
          </cell>
        </row>
        <row r="132">
          <cell r="BL132">
            <v>26540</v>
          </cell>
        </row>
        <row r="133">
          <cell r="BL133">
            <v>485462</v>
          </cell>
        </row>
        <row r="134">
          <cell r="BL134">
            <v>7061577</v>
          </cell>
        </row>
        <row r="135">
          <cell r="BL135">
            <v>2945039</v>
          </cell>
        </row>
        <row r="136">
          <cell r="BL136">
            <v>900829</v>
          </cell>
        </row>
        <row r="137">
          <cell r="BL137">
            <v>81346</v>
          </cell>
        </row>
        <row r="138">
          <cell r="BL138">
            <v>171203</v>
          </cell>
        </row>
        <row r="139">
          <cell r="BL139">
            <v>197825</v>
          </cell>
        </row>
        <row r="140">
          <cell r="BL140">
            <v>1082165</v>
          </cell>
        </row>
        <row r="141">
          <cell r="BL141">
            <v>0</v>
          </cell>
        </row>
        <row r="142">
          <cell r="BL142">
            <v>1683170</v>
          </cell>
        </row>
        <row r="143">
          <cell r="BL143">
            <v>11661938</v>
          </cell>
        </row>
        <row r="144">
          <cell r="BL144">
            <v>10712504</v>
          </cell>
        </row>
        <row r="145">
          <cell r="BL145">
            <v>75703</v>
          </cell>
        </row>
        <row r="146">
          <cell r="BL146">
            <v>873040</v>
          </cell>
        </row>
        <row r="147">
          <cell r="BL147">
            <v>0</v>
          </cell>
        </row>
        <row r="148">
          <cell r="BL148">
            <v>691</v>
          </cell>
        </row>
        <row r="149">
          <cell r="BL149">
            <v>5075379</v>
          </cell>
        </row>
        <row r="150">
          <cell r="BL150">
            <v>577774</v>
          </cell>
        </row>
        <row r="151">
          <cell r="BL151">
            <v>2891947</v>
          </cell>
        </row>
        <row r="152">
          <cell r="BL152">
            <v>646914</v>
          </cell>
        </row>
        <row r="153">
          <cell r="BL153">
            <v>921442</v>
          </cell>
        </row>
        <row r="154">
          <cell r="BL154">
            <v>37302</v>
          </cell>
        </row>
        <row r="155">
          <cell r="BL155">
            <v>0</v>
          </cell>
        </row>
        <row r="156">
          <cell r="BL156">
            <v>87514800</v>
          </cell>
        </row>
        <row r="157">
          <cell r="BL157">
            <v>7923472</v>
          </cell>
        </row>
        <row r="158">
          <cell r="BL158">
            <v>15706475</v>
          </cell>
        </row>
        <row r="159">
          <cell r="BL159">
            <v>23139925</v>
          </cell>
        </row>
        <row r="160">
          <cell r="BL160">
            <v>39421890</v>
          </cell>
        </row>
        <row r="161">
          <cell r="BL161">
            <v>0</v>
          </cell>
        </row>
        <row r="162">
          <cell r="BL162">
            <v>1323038</v>
          </cell>
        </row>
        <row r="163">
          <cell r="BL163">
            <v>836547</v>
          </cell>
        </row>
        <row r="164">
          <cell r="BL164">
            <v>6160</v>
          </cell>
        </row>
        <row r="165">
          <cell r="BL165">
            <v>91332</v>
          </cell>
        </row>
        <row r="166">
          <cell r="BL166">
            <v>365023</v>
          </cell>
        </row>
        <row r="167">
          <cell r="BL167">
            <v>374032</v>
          </cell>
        </row>
        <row r="168">
          <cell r="BL168">
            <v>34077541</v>
          </cell>
        </row>
        <row r="169">
          <cell r="BL169">
            <v>21913709</v>
          </cell>
        </row>
        <row r="170">
          <cell r="BL170">
            <v>12163832</v>
          </cell>
        </row>
        <row r="171">
          <cell r="BL171">
            <v>32</v>
          </cell>
        </row>
        <row r="172">
          <cell r="BL172">
            <v>32</v>
          </cell>
        </row>
        <row r="173">
          <cell r="BL173">
            <v>0</v>
          </cell>
        </row>
        <row r="174">
          <cell r="BL174">
            <v>32</v>
          </cell>
        </row>
        <row r="175">
          <cell r="BL175">
            <v>0</v>
          </cell>
        </row>
        <row r="176">
          <cell r="BL176">
            <v>0</v>
          </cell>
        </row>
        <row r="177">
          <cell r="BL177">
            <v>0</v>
          </cell>
        </row>
        <row r="178">
          <cell r="BL178">
            <v>0</v>
          </cell>
        </row>
        <row r="179">
          <cell r="BL179">
            <v>0</v>
          </cell>
        </row>
        <row r="180">
          <cell r="BL180">
            <v>0</v>
          </cell>
        </row>
        <row r="181">
          <cell r="BL181">
            <v>16635</v>
          </cell>
        </row>
        <row r="182">
          <cell r="BL182">
            <v>16635</v>
          </cell>
        </row>
        <row r="183">
          <cell r="BL183">
            <v>0</v>
          </cell>
        </row>
        <row r="184">
          <cell r="BL184">
            <v>0</v>
          </cell>
        </row>
        <row r="185">
          <cell r="BL185">
            <v>16635</v>
          </cell>
        </row>
        <row r="186">
          <cell r="BL186">
            <v>0</v>
          </cell>
        </row>
        <row r="187">
          <cell r="BL187">
            <v>0</v>
          </cell>
        </row>
        <row r="188">
          <cell r="BL188">
            <v>0</v>
          </cell>
        </row>
        <row r="189">
          <cell r="BL189">
            <v>0</v>
          </cell>
        </row>
        <row r="190">
          <cell r="BL190">
            <v>0</v>
          </cell>
        </row>
        <row r="191">
          <cell r="BL191">
            <v>31187703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"/>
      <sheetName val="filtros"/>
      <sheetName val="Aliceweb_parte_1"/>
    </sheetNames>
    <sheetDataSet>
      <sheetData sheetId="0">
        <row r="12">
          <cell r="BL12">
            <v>1047720375</v>
          </cell>
        </row>
        <row r="13">
          <cell r="BL13">
            <v>57855241</v>
          </cell>
        </row>
        <row r="14">
          <cell r="BL14">
            <v>57580249</v>
          </cell>
        </row>
        <row r="15">
          <cell r="BL15">
            <v>49614473</v>
          </cell>
        </row>
        <row r="16">
          <cell r="BL16">
            <v>478688</v>
          </cell>
        </row>
        <row r="17">
          <cell r="BL17">
            <v>745227</v>
          </cell>
        </row>
        <row r="18">
          <cell r="BL18">
            <v>6741861</v>
          </cell>
        </row>
        <row r="19">
          <cell r="BL19">
            <v>0</v>
          </cell>
        </row>
        <row r="20">
          <cell r="BL20">
            <v>0</v>
          </cell>
        </row>
        <row r="21">
          <cell r="BL21">
            <v>0</v>
          </cell>
        </row>
        <row r="22">
          <cell r="BL22">
            <v>0</v>
          </cell>
        </row>
        <row r="23">
          <cell r="BL23">
            <v>274992</v>
          </cell>
        </row>
        <row r="24">
          <cell r="BL24">
            <v>274992</v>
          </cell>
        </row>
        <row r="25">
          <cell r="BL25">
            <v>171661</v>
          </cell>
        </row>
        <row r="26">
          <cell r="BL26">
            <v>171661</v>
          </cell>
        </row>
        <row r="27">
          <cell r="BL27">
            <v>171661</v>
          </cell>
        </row>
        <row r="28">
          <cell r="BL28">
            <v>1108359</v>
          </cell>
        </row>
        <row r="29">
          <cell r="BL29">
            <v>17533</v>
          </cell>
        </row>
        <row r="30">
          <cell r="BL30">
            <v>17533</v>
          </cell>
        </row>
        <row r="31">
          <cell r="BL31">
            <v>0</v>
          </cell>
        </row>
        <row r="32">
          <cell r="BL32">
            <v>0</v>
          </cell>
        </row>
        <row r="33">
          <cell r="BL33">
            <v>0</v>
          </cell>
        </row>
        <row r="34">
          <cell r="BL34">
            <v>0</v>
          </cell>
        </row>
        <row r="35">
          <cell r="BL35">
            <v>0</v>
          </cell>
        </row>
        <row r="36">
          <cell r="BL36">
            <v>0</v>
          </cell>
        </row>
        <row r="37">
          <cell r="BL37">
            <v>1090826</v>
          </cell>
        </row>
        <row r="38">
          <cell r="BL38">
            <v>219334</v>
          </cell>
        </row>
        <row r="39">
          <cell r="BL39">
            <v>871492</v>
          </cell>
        </row>
        <row r="40">
          <cell r="BL40">
            <v>974056329</v>
          </cell>
        </row>
        <row r="41">
          <cell r="BL41">
            <v>296395684</v>
          </cell>
        </row>
        <row r="42">
          <cell r="BL42">
            <v>196328628</v>
          </cell>
        </row>
        <row r="43">
          <cell r="BL43">
            <v>4178264</v>
          </cell>
        </row>
        <row r="44">
          <cell r="BL44">
            <v>53873698</v>
          </cell>
        </row>
        <row r="45">
          <cell r="BL45">
            <v>8704149</v>
          </cell>
        </row>
        <row r="46">
          <cell r="BL46">
            <v>19095695</v>
          </cell>
        </row>
        <row r="47">
          <cell r="BL47">
            <v>112938</v>
          </cell>
        </row>
        <row r="48">
          <cell r="BL48">
            <v>0</v>
          </cell>
        </row>
        <row r="49">
          <cell r="BL49">
            <v>13261500</v>
          </cell>
        </row>
        <row r="50">
          <cell r="BL50">
            <v>840812</v>
          </cell>
        </row>
        <row r="51">
          <cell r="BL51">
            <v>114682595</v>
          </cell>
        </row>
        <row r="52">
          <cell r="BL52">
            <v>114682595</v>
          </cell>
        </row>
        <row r="53">
          <cell r="BL53">
            <v>6545775</v>
          </cell>
        </row>
        <row r="54">
          <cell r="BL54">
            <v>327130</v>
          </cell>
        </row>
        <row r="55">
          <cell r="BL55">
            <v>567245</v>
          </cell>
        </row>
        <row r="56">
          <cell r="BL56">
            <v>231467</v>
          </cell>
        </row>
        <row r="57">
          <cell r="BL57">
            <v>70665</v>
          </cell>
        </row>
        <row r="58">
          <cell r="BL58">
            <v>0</v>
          </cell>
        </row>
        <row r="59">
          <cell r="BL59">
            <v>5096477</v>
          </cell>
        </row>
        <row r="60">
          <cell r="BL60">
            <v>252219</v>
          </cell>
        </row>
        <row r="61">
          <cell r="BL61">
            <v>572</v>
          </cell>
        </row>
        <row r="62">
          <cell r="BL62">
            <v>4666549</v>
          </cell>
        </row>
        <row r="63">
          <cell r="BL63">
            <v>587459</v>
          </cell>
        </row>
        <row r="64">
          <cell r="BL64">
            <v>4079090</v>
          </cell>
        </row>
        <row r="65">
          <cell r="BL65">
            <v>78538725</v>
          </cell>
        </row>
        <row r="66">
          <cell r="BL66">
            <v>44618332</v>
          </cell>
        </row>
        <row r="67">
          <cell r="BL67">
            <v>558233</v>
          </cell>
        </row>
        <row r="68">
          <cell r="BL68">
            <v>33362160</v>
          </cell>
        </row>
        <row r="69">
          <cell r="BL69">
            <v>4891515</v>
          </cell>
        </row>
        <row r="70">
          <cell r="BL70">
            <v>2756302</v>
          </cell>
        </row>
        <row r="71">
          <cell r="BL71">
            <v>2135213</v>
          </cell>
        </row>
        <row r="72">
          <cell r="BL72">
            <v>14455262</v>
          </cell>
        </row>
        <row r="73">
          <cell r="BL73">
            <v>11696280</v>
          </cell>
        </row>
        <row r="74">
          <cell r="BL74">
            <v>1111955</v>
          </cell>
        </row>
        <row r="75">
          <cell r="BL75">
            <v>1414032</v>
          </cell>
        </row>
        <row r="76">
          <cell r="BL76">
            <v>232995</v>
          </cell>
        </row>
        <row r="77">
          <cell r="BL77">
            <v>353919</v>
          </cell>
        </row>
        <row r="78">
          <cell r="BL78">
            <v>353919</v>
          </cell>
        </row>
        <row r="79">
          <cell r="BL79">
            <v>0</v>
          </cell>
        </row>
        <row r="80">
          <cell r="BL80">
            <v>0</v>
          </cell>
        </row>
        <row r="81">
          <cell r="BL81">
            <v>11743412</v>
          </cell>
        </row>
        <row r="82">
          <cell r="BL82">
            <v>0</v>
          </cell>
        </row>
        <row r="83">
          <cell r="BL83">
            <v>11724779</v>
          </cell>
        </row>
        <row r="84">
          <cell r="BL84">
            <v>0</v>
          </cell>
        </row>
        <row r="85">
          <cell r="BL85">
            <v>18633</v>
          </cell>
        </row>
        <row r="86">
          <cell r="BL86">
            <v>155805729</v>
          </cell>
        </row>
        <row r="87">
          <cell r="BL87">
            <v>3165254</v>
          </cell>
        </row>
        <row r="88">
          <cell r="BL88">
            <v>30870481</v>
          </cell>
        </row>
        <row r="89">
          <cell r="BL89">
            <v>113156808</v>
          </cell>
        </row>
        <row r="90">
          <cell r="BL90">
            <v>7611</v>
          </cell>
        </row>
        <row r="91">
          <cell r="BL91">
            <v>607691</v>
          </cell>
        </row>
        <row r="92">
          <cell r="BL92">
            <v>132842</v>
          </cell>
        </row>
        <row r="93">
          <cell r="BL93">
            <v>1491415</v>
          </cell>
        </row>
        <row r="94">
          <cell r="BL94">
            <v>780575</v>
          </cell>
        </row>
        <row r="95">
          <cell r="BL95">
            <v>4188920</v>
          </cell>
        </row>
        <row r="96">
          <cell r="BL96">
            <v>1404132</v>
          </cell>
        </row>
        <row r="97">
          <cell r="BL97">
            <v>27188070</v>
          </cell>
        </row>
        <row r="98">
          <cell r="BL98">
            <v>18538852</v>
          </cell>
        </row>
        <row r="99">
          <cell r="BL99">
            <v>8648537</v>
          </cell>
        </row>
        <row r="100">
          <cell r="BL100">
            <v>681</v>
          </cell>
        </row>
        <row r="101">
          <cell r="BL101">
            <v>6455665</v>
          </cell>
        </row>
        <row r="102">
          <cell r="BL102">
            <v>263088</v>
          </cell>
        </row>
        <row r="103">
          <cell r="BL103">
            <v>0</v>
          </cell>
        </row>
        <row r="104">
          <cell r="BL104">
            <v>55536</v>
          </cell>
        </row>
        <row r="105">
          <cell r="BL105">
            <v>281583</v>
          </cell>
        </row>
        <row r="106">
          <cell r="BL106">
            <v>5855458</v>
          </cell>
        </row>
        <row r="107">
          <cell r="BL107">
            <v>8475886</v>
          </cell>
        </row>
        <row r="108">
          <cell r="BL108">
            <v>4490</v>
          </cell>
        </row>
        <row r="109">
          <cell r="BL109">
            <v>6359818</v>
          </cell>
        </row>
        <row r="110">
          <cell r="BL110">
            <v>385793</v>
          </cell>
        </row>
        <row r="111">
          <cell r="BL111">
            <v>1597928</v>
          </cell>
        </row>
        <row r="112">
          <cell r="BL112">
            <v>127857</v>
          </cell>
        </row>
        <row r="113">
          <cell r="BL113">
            <v>0</v>
          </cell>
        </row>
        <row r="114">
          <cell r="BL114">
            <v>26537304</v>
          </cell>
        </row>
        <row r="115">
          <cell r="BL115">
            <v>1557585</v>
          </cell>
        </row>
        <row r="116">
          <cell r="BL116">
            <v>169893</v>
          </cell>
        </row>
        <row r="117">
          <cell r="BL117">
            <v>19307</v>
          </cell>
        </row>
        <row r="118">
          <cell r="BL118">
            <v>15887759</v>
          </cell>
        </row>
        <row r="119">
          <cell r="BL119">
            <v>0</v>
          </cell>
        </row>
        <row r="120">
          <cell r="BL120">
            <v>8902760</v>
          </cell>
        </row>
        <row r="121">
          <cell r="BL121">
            <v>89067941</v>
          </cell>
        </row>
        <row r="122">
          <cell r="BL122">
            <v>12354443</v>
          </cell>
        </row>
        <row r="123">
          <cell r="BL123">
            <v>8893358</v>
          </cell>
        </row>
        <row r="124">
          <cell r="BL124">
            <v>41639572</v>
          </cell>
        </row>
        <row r="125">
          <cell r="BL125">
            <v>6810700</v>
          </cell>
        </row>
        <row r="126">
          <cell r="BL126">
            <v>3880076</v>
          </cell>
        </row>
        <row r="127">
          <cell r="BL127">
            <v>7389734</v>
          </cell>
        </row>
        <row r="128">
          <cell r="BL128">
            <v>7558082</v>
          </cell>
        </row>
        <row r="129">
          <cell r="BL129">
            <v>541976</v>
          </cell>
        </row>
        <row r="130">
          <cell r="BL130">
            <v>0</v>
          </cell>
        </row>
        <row r="131">
          <cell r="BL131">
            <v>592925</v>
          </cell>
        </row>
        <row r="132">
          <cell r="BL132">
            <v>11179</v>
          </cell>
        </row>
        <row r="133">
          <cell r="BL133">
            <v>581746</v>
          </cell>
        </row>
        <row r="134">
          <cell r="BL134">
            <v>4450097</v>
          </cell>
        </row>
        <row r="135">
          <cell r="BL135">
            <v>1050421</v>
          </cell>
        </row>
        <row r="136">
          <cell r="BL136">
            <v>741797</v>
          </cell>
        </row>
        <row r="137">
          <cell r="BL137">
            <v>57680</v>
          </cell>
        </row>
        <row r="138">
          <cell r="BL138">
            <v>147229</v>
          </cell>
        </row>
        <row r="139">
          <cell r="BL139">
            <v>468812</v>
          </cell>
        </row>
        <row r="140">
          <cell r="BL140">
            <v>858501</v>
          </cell>
        </row>
        <row r="141">
          <cell r="BL141">
            <v>0</v>
          </cell>
        </row>
        <row r="142">
          <cell r="BL142">
            <v>1125657</v>
          </cell>
        </row>
        <row r="143">
          <cell r="BL143">
            <v>9305096</v>
          </cell>
        </row>
        <row r="144">
          <cell r="BL144">
            <v>8562520</v>
          </cell>
        </row>
        <row r="145">
          <cell r="BL145">
            <v>140305</v>
          </cell>
        </row>
        <row r="146">
          <cell r="BL146">
            <v>602271</v>
          </cell>
        </row>
        <row r="147">
          <cell r="BL147">
            <v>0</v>
          </cell>
        </row>
        <row r="148">
          <cell r="BL148">
            <v>0</v>
          </cell>
        </row>
        <row r="149">
          <cell r="BL149">
            <v>4073711</v>
          </cell>
        </row>
        <row r="150">
          <cell r="BL150">
            <v>302030</v>
          </cell>
        </row>
        <row r="151">
          <cell r="BL151">
            <v>2156113</v>
          </cell>
        </row>
        <row r="152">
          <cell r="BL152">
            <v>713621</v>
          </cell>
        </row>
        <row r="153">
          <cell r="BL153">
            <v>853231</v>
          </cell>
        </row>
        <row r="154">
          <cell r="BL154">
            <v>48716</v>
          </cell>
        </row>
        <row r="155">
          <cell r="BL155">
            <v>0</v>
          </cell>
        </row>
        <row r="156">
          <cell r="BL156">
            <v>82172241</v>
          </cell>
        </row>
        <row r="157">
          <cell r="BL157">
            <v>9163247</v>
          </cell>
        </row>
        <row r="158">
          <cell r="BL158">
            <v>14978808</v>
          </cell>
        </row>
        <row r="159">
          <cell r="BL159">
            <v>26657619</v>
          </cell>
        </row>
        <row r="160">
          <cell r="BL160">
            <v>28085793</v>
          </cell>
        </row>
        <row r="161">
          <cell r="BL161">
            <v>0</v>
          </cell>
        </row>
        <row r="162">
          <cell r="BL162">
            <v>3286774</v>
          </cell>
        </row>
        <row r="163">
          <cell r="BL163">
            <v>715539</v>
          </cell>
        </row>
        <row r="164">
          <cell r="BL164">
            <v>476</v>
          </cell>
        </row>
        <row r="165">
          <cell r="BL165">
            <v>167278</v>
          </cell>
        </row>
        <row r="166">
          <cell r="BL166">
            <v>288126</v>
          </cell>
        </row>
        <row r="167">
          <cell r="BL167">
            <v>259659</v>
          </cell>
        </row>
        <row r="168">
          <cell r="BL168">
            <v>26942689</v>
          </cell>
        </row>
        <row r="169">
          <cell r="BL169">
            <v>17727996</v>
          </cell>
        </row>
        <row r="170">
          <cell r="BL170">
            <v>9214693</v>
          </cell>
        </row>
        <row r="171">
          <cell r="BL171">
            <v>0</v>
          </cell>
        </row>
        <row r="172">
          <cell r="BL172">
            <v>0</v>
          </cell>
        </row>
        <row r="173">
          <cell r="BL173">
            <v>0</v>
          </cell>
        </row>
        <row r="174">
          <cell r="BL174">
            <v>0</v>
          </cell>
        </row>
        <row r="175">
          <cell r="BL175">
            <v>0</v>
          </cell>
        </row>
        <row r="176">
          <cell r="BL176">
            <v>0</v>
          </cell>
        </row>
        <row r="177">
          <cell r="BL177">
            <v>0</v>
          </cell>
        </row>
        <row r="178">
          <cell r="BL178">
            <v>0</v>
          </cell>
        </row>
        <row r="179">
          <cell r="BL179">
            <v>0</v>
          </cell>
        </row>
        <row r="180">
          <cell r="BL180">
            <v>0</v>
          </cell>
        </row>
        <row r="181">
          <cell r="BL181">
            <v>44802</v>
          </cell>
        </row>
        <row r="182">
          <cell r="BL182">
            <v>44802</v>
          </cell>
        </row>
        <row r="183">
          <cell r="BL183">
            <v>0</v>
          </cell>
        </row>
        <row r="184">
          <cell r="BL184">
            <v>0</v>
          </cell>
        </row>
        <row r="185">
          <cell r="BL185">
            <v>44802</v>
          </cell>
        </row>
        <row r="186">
          <cell r="BL186">
            <v>0</v>
          </cell>
        </row>
        <row r="187">
          <cell r="BL187">
            <v>0</v>
          </cell>
        </row>
        <row r="188">
          <cell r="BL188">
            <v>0</v>
          </cell>
        </row>
        <row r="189">
          <cell r="BL189">
            <v>0</v>
          </cell>
        </row>
        <row r="190">
          <cell r="BL190">
            <v>0</v>
          </cell>
        </row>
        <row r="191">
          <cell r="BL191">
            <v>14483983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"/>
      <sheetName val="filtros"/>
      <sheetName val="Aliceweb_parte_1"/>
    </sheetNames>
    <sheetDataSet>
      <sheetData sheetId="0">
        <row r="12">
          <cell r="BL12">
            <v>1346479157</v>
          </cell>
        </row>
        <row r="13">
          <cell r="BL13">
            <v>118656176</v>
          </cell>
        </row>
        <row r="14">
          <cell r="BL14">
            <v>118439189</v>
          </cell>
        </row>
        <row r="15">
          <cell r="BL15">
            <v>109497472</v>
          </cell>
        </row>
        <row r="16">
          <cell r="BL16">
            <v>644401</v>
          </cell>
        </row>
        <row r="17">
          <cell r="BL17">
            <v>1485169</v>
          </cell>
        </row>
        <row r="18">
          <cell r="BL18">
            <v>6812147</v>
          </cell>
        </row>
        <row r="19">
          <cell r="BL19">
            <v>0</v>
          </cell>
        </row>
        <row r="20">
          <cell r="BL20">
            <v>0</v>
          </cell>
        </row>
        <row r="21">
          <cell r="BL21">
            <v>0</v>
          </cell>
        </row>
        <row r="22">
          <cell r="BL22">
            <v>0</v>
          </cell>
        </row>
        <row r="23">
          <cell r="BL23">
            <v>216987</v>
          </cell>
        </row>
        <row r="24">
          <cell r="BL24">
            <v>216987</v>
          </cell>
        </row>
        <row r="25">
          <cell r="BL25">
            <v>168085</v>
          </cell>
        </row>
        <row r="26">
          <cell r="BL26">
            <v>168085</v>
          </cell>
        </row>
        <row r="27">
          <cell r="BL27">
            <v>168085</v>
          </cell>
        </row>
        <row r="28">
          <cell r="BL28">
            <v>1355598</v>
          </cell>
        </row>
        <row r="29">
          <cell r="BL29">
            <v>82848</v>
          </cell>
        </row>
        <row r="30">
          <cell r="BL30">
            <v>82848</v>
          </cell>
        </row>
        <row r="31">
          <cell r="BL31">
            <v>3435</v>
          </cell>
        </row>
        <row r="32">
          <cell r="BL32">
            <v>3435</v>
          </cell>
        </row>
        <row r="33">
          <cell r="BL33">
            <v>0</v>
          </cell>
        </row>
        <row r="34">
          <cell r="BL34">
            <v>0</v>
          </cell>
        </row>
        <row r="35">
          <cell r="BL35">
            <v>0</v>
          </cell>
        </row>
        <row r="36">
          <cell r="BL36">
            <v>0</v>
          </cell>
        </row>
        <row r="37">
          <cell r="BL37">
            <v>1269315</v>
          </cell>
        </row>
        <row r="38">
          <cell r="BL38">
            <v>140973</v>
          </cell>
        </row>
        <row r="39">
          <cell r="BL39">
            <v>1128342</v>
          </cell>
        </row>
        <row r="40">
          <cell r="BL40">
            <v>1211639154</v>
          </cell>
        </row>
        <row r="41">
          <cell r="BL41">
            <v>420522462</v>
          </cell>
        </row>
        <row r="42">
          <cell r="BL42">
            <v>195103634</v>
          </cell>
        </row>
        <row r="43">
          <cell r="BL43">
            <v>3998771</v>
          </cell>
        </row>
        <row r="44">
          <cell r="BL44">
            <v>140320342</v>
          </cell>
        </row>
        <row r="45">
          <cell r="BL45">
            <v>9102436</v>
          </cell>
        </row>
        <row r="46">
          <cell r="BL46">
            <v>56169133</v>
          </cell>
        </row>
        <row r="47">
          <cell r="BL47">
            <v>572</v>
          </cell>
        </row>
        <row r="48">
          <cell r="BL48">
            <v>68</v>
          </cell>
        </row>
        <row r="49">
          <cell r="BL49">
            <v>15241459</v>
          </cell>
        </row>
        <row r="50">
          <cell r="BL50">
            <v>586047</v>
          </cell>
        </row>
        <row r="51">
          <cell r="BL51">
            <v>101316791</v>
          </cell>
        </row>
        <row r="52">
          <cell r="BL52">
            <v>101316791</v>
          </cell>
        </row>
        <row r="53">
          <cell r="BL53">
            <v>6811484</v>
          </cell>
        </row>
        <row r="54">
          <cell r="BL54">
            <v>674182</v>
          </cell>
        </row>
        <row r="55">
          <cell r="BL55">
            <v>518611</v>
          </cell>
        </row>
        <row r="56">
          <cell r="BL56">
            <v>90719</v>
          </cell>
        </row>
        <row r="57">
          <cell r="BL57">
            <v>328005</v>
          </cell>
        </row>
        <row r="58">
          <cell r="BL58">
            <v>0</v>
          </cell>
        </row>
        <row r="59">
          <cell r="BL59">
            <v>4911307</v>
          </cell>
        </row>
        <row r="60">
          <cell r="BL60">
            <v>288660</v>
          </cell>
        </row>
        <row r="61">
          <cell r="BL61">
            <v>0</v>
          </cell>
        </row>
        <row r="62">
          <cell r="BL62">
            <v>4652537</v>
          </cell>
        </row>
        <row r="63">
          <cell r="BL63">
            <v>302455</v>
          </cell>
        </row>
        <row r="64">
          <cell r="BL64">
            <v>4350082</v>
          </cell>
        </row>
        <row r="65">
          <cell r="BL65">
            <v>112117685</v>
          </cell>
        </row>
        <row r="66">
          <cell r="BL66">
            <v>57728029</v>
          </cell>
        </row>
        <row r="67">
          <cell r="BL67">
            <v>759096</v>
          </cell>
        </row>
        <row r="68">
          <cell r="BL68">
            <v>53630560</v>
          </cell>
        </row>
        <row r="69">
          <cell r="BL69">
            <v>13329476</v>
          </cell>
        </row>
        <row r="70">
          <cell r="BL70">
            <v>11348303</v>
          </cell>
        </row>
        <row r="71">
          <cell r="BL71">
            <v>1981173</v>
          </cell>
        </row>
        <row r="72">
          <cell r="BL72">
            <v>18225528</v>
          </cell>
        </row>
        <row r="73">
          <cell r="BL73">
            <v>15593342</v>
          </cell>
        </row>
        <row r="74">
          <cell r="BL74">
            <v>807366</v>
          </cell>
        </row>
        <row r="75">
          <cell r="BL75">
            <v>1596978</v>
          </cell>
        </row>
        <row r="76">
          <cell r="BL76">
            <v>227842</v>
          </cell>
        </row>
        <row r="77">
          <cell r="BL77">
            <v>161044</v>
          </cell>
        </row>
        <row r="78">
          <cell r="BL78">
            <v>161036</v>
          </cell>
        </row>
        <row r="79">
          <cell r="BL79">
            <v>8</v>
          </cell>
        </row>
        <row r="80">
          <cell r="BL80">
            <v>0</v>
          </cell>
        </row>
        <row r="81">
          <cell r="BL81">
            <v>6218715</v>
          </cell>
        </row>
        <row r="82">
          <cell r="BL82">
            <v>0</v>
          </cell>
        </row>
        <row r="83">
          <cell r="BL83">
            <v>6218715</v>
          </cell>
        </row>
        <row r="84">
          <cell r="BL84">
            <v>0</v>
          </cell>
        </row>
        <row r="85">
          <cell r="BL85">
            <v>0</v>
          </cell>
        </row>
        <row r="86">
          <cell r="BL86">
            <v>173663743</v>
          </cell>
        </row>
        <row r="87">
          <cell r="BL87">
            <v>4733181</v>
          </cell>
        </row>
        <row r="88">
          <cell r="BL88">
            <v>55854555</v>
          </cell>
        </row>
        <row r="89">
          <cell r="BL89">
            <v>104830225</v>
          </cell>
        </row>
        <row r="90">
          <cell r="BL90">
            <v>47145</v>
          </cell>
        </row>
        <row r="91">
          <cell r="BL91">
            <v>220614</v>
          </cell>
        </row>
        <row r="92">
          <cell r="BL92">
            <v>100598</v>
          </cell>
        </row>
        <row r="93">
          <cell r="BL93">
            <v>1587016</v>
          </cell>
        </row>
        <row r="94">
          <cell r="BL94">
            <v>844126</v>
          </cell>
        </row>
        <row r="95">
          <cell r="BL95">
            <v>5158686</v>
          </cell>
        </row>
        <row r="96">
          <cell r="BL96">
            <v>287597</v>
          </cell>
        </row>
        <row r="97">
          <cell r="BL97">
            <v>31223519</v>
          </cell>
        </row>
        <row r="98">
          <cell r="BL98">
            <v>23390318</v>
          </cell>
        </row>
        <row r="99">
          <cell r="BL99">
            <v>7833201</v>
          </cell>
        </row>
        <row r="100">
          <cell r="BL100">
            <v>0</v>
          </cell>
        </row>
        <row r="101">
          <cell r="BL101">
            <v>9912392</v>
          </cell>
        </row>
        <row r="102">
          <cell r="BL102">
            <v>487292</v>
          </cell>
        </row>
        <row r="103">
          <cell r="BL103">
            <v>0</v>
          </cell>
        </row>
        <row r="104">
          <cell r="BL104">
            <v>73513</v>
          </cell>
        </row>
        <row r="105">
          <cell r="BL105">
            <v>295986</v>
          </cell>
        </row>
        <row r="106">
          <cell r="BL106">
            <v>9055601</v>
          </cell>
        </row>
        <row r="107">
          <cell r="BL107">
            <v>8996921</v>
          </cell>
        </row>
        <row r="108">
          <cell r="BL108">
            <v>1136</v>
          </cell>
        </row>
        <row r="109">
          <cell r="BL109">
            <v>6671377</v>
          </cell>
        </row>
        <row r="110">
          <cell r="BL110">
            <v>769730</v>
          </cell>
        </row>
        <row r="111">
          <cell r="BL111">
            <v>1485335</v>
          </cell>
        </row>
        <row r="112">
          <cell r="BL112">
            <v>69343</v>
          </cell>
        </row>
        <row r="113">
          <cell r="BL113">
            <v>0</v>
          </cell>
        </row>
        <row r="114">
          <cell r="BL114">
            <v>31459469</v>
          </cell>
        </row>
        <row r="115">
          <cell r="BL115">
            <v>3894719</v>
          </cell>
        </row>
        <row r="116">
          <cell r="BL116">
            <v>305826</v>
          </cell>
        </row>
        <row r="117">
          <cell r="BL117">
            <v>79595</v>
          </cell>
        </row>
        <row r="118">
          <cell r="BL118">
            <v>16850819</v>
          </cell>
        </row>
        <row r="119">
          <cell r="BL119">
            <v>0</v>
          </cell>
        </row>
        <row r="120">
          <cell r="BL120">
            <v>10328510</v>
          </cell>
        </row>
        <row r="121">
          <cell r="BL121">
            <v>131764334</v>
          </cell>
        </row>
        <row r="122">
          <cell r="BL122">
            <v>14816119</v>
          </cell>
        </row>
        <row r="123">
          <cell r="BL123">
            <v>15676838</v>
          </cell>
        </row>
        <row r="124">
          <cell r="BL124">
            <v>63843465</v>
          </cell>
        </row>
        <row r="125">
          <cell r="BL125">
            <v>7163917</v>
          </cell>
        </row>
        <row r="126">
          <cell r="BL126">
            <v>8094559</v>
          </cell>
        </row>
        <row r="127">
          <cell r="BL127">
            <v>13971001</v>
          </cell>
        </row>
        <row r="128">
          <cell r="BL128">
            <v>7565131</v>
          </cell>
        </row>
        <row r="129">
          <cell r="BL129">
            <v>633304</v>
          </cell>
        </row>
        <row r="130">
          <cell r="BL130">
            <v>0</v>
          </cell>
        </row>
        <row r="131">
          <cell r="BL131">
            <v>804673</v>
          </cell>
        </row>
        <row r="132">
          <cell r="BL132">
            <v>149810</v>
          </cell>
        </row>
        <row r="133">
          <cell r="BL133">
            <v>654863</v>
          </cell>
        </row>
        <row r="134">
          <cell r="BL134">
            <v>8073919</v>
          </cell>
        </row>
        <row r="135">
          <cell r="BL135">
            <v>1835156</v>
          </cell>
        </row>
        <row r="136">
          <cell r="BL136">
            <v>2232785</v>
          </cell>
        </row>
        <row r="137">
          <cell r="BL137">
            <v>49589</v>
          </cell>
        </row>
        <row r="138">
          <cell r="BL138">
            <v>70553</v>
          </cell>
        </row>
        <row r="139">
          <cell r="BL139">
            <v>1558556</v>
          </cell>
        </row>
        <row r="140">
          <cell r="BL140">
            <v>803065</v>
          </cell>
        </row>
        <row r="141">
          <cell r="BL141">
            <v>0</v>
          </cell>
        </row>
        <row r="142">
          <cell r="BL142">
            <v>1524215</v>
          </cell>
        </row>
        <row r="143">
          <cell r="BL143">
            <v>9315760</v>
          </cell>
        </row>
        <row r="144">
          <cell r="BL144">
            <v>8672476</v>
          </cell>
        </row>
        <row r="145">
          <cell r="BL145">
            <v>58848</v>
          </cell>
        </row>
        <row r="146">
          <cell r="BL146">
            <v>582876</v>
          </cell>
        </row>
        <row r="147">
          <cell r="BL147">
            <v>0</v>
          </cell>
        </row>
        <row r="148">
          <cell r="BL148">
            <v>1560</v>
          </cell>
        </row>
        <row r="149">
          <cell r="BL149">
            <v>4091222</v>
          </cell>
        </row>
        <row r="150">
          <cell r="BL150">
            <v>416793</v>
          </cell>
        </row>
        <row r="151">
          <cell r="BL151">
            <v>1877623</v>
          </cell>
        </row>
        <row r="152">
          <cell r="BL152">
            <v>807077</v>
          </cell>
        </row>
        <row r="153">
          <cell r="BL153">
            <v>988977</v>
          </cell>
        </row>
        <row r="154">
          <cell r="BL154">
            <v>752</v>
          </cell>
        </row>
        <row r="155">
          <cell r="BL155">
            <v>0</v>
          </cell>
        </row>
        <row r="156">
          <cell r="BL156">
            <v>87055428</v>
          </cell>
        </row>
        <row r="157">
          <cell r="BL157">
            <v>12718442</v>
          </cell>
        </row>
        <row r="158">
          <cell r="BL158">
            <v>12033787</v>
          </cell>
        </row>
        <row r="159">
          <cell r="BL159">
            <v>27033025</v>
          </cell>
        </row>
        <row r="160">
          <cell r="BL160">
            <v>34879287</v>
          </cell>
        </row>
        <row r="161">
          <cell r="BL161">
            <v>0</v>
          </cell>
        </row>
        <row r="162">
          <cell r="BL162">
            <v>390887</v>
          </cell>
        </row>
        <row r="163">
          <cell r="BL163">
            <v>839645</v>
          </cell>
        </row>
        <row r="164">
          <cell r="BL164">
            <v>48874</v>
          </cell>
        </row>
        <row r="165">
          <cell r="BL165">
            <v>36480</v>
          </cell>
        </row>
        <row r="166">
          <cell r="BL166">
            <v>519351</v>
          </cell>
        </row>
        <row r="167">
          <cell r="BL167">
            <v>234940</v>
          </cell>
        </row>
        <row r="168">
          <cell r="BL168">
            <v>31082407</v>
          </cell>
        </row>
        <row r="169">
          <cell r="BL169">
            <v>19490048</v>
          </cell>
        </row>
        <row r="170">
          <cell r="BL170">
            <v>11592359</v>
          </cell>
        </row>
        <row r="171">
          <cell r="BL171">
            <v>4</v>
          </cell>
        </row>
        <row r="172">
          <cell r="BL172">
            <v>4</v>
          </cell>
        </row>
        <row r="173">
          <cell r="BL173">
            <v>0</v>
          </cell>
        </row>
        <row r="174">
          <cell r="BL174">
            <v>4</v>
          </cell>
        </row>
        <row r="175">
          <cell r="BL175">
            <v>0</v>
          </cell>
        </row>
        <row r="176">
          <cell r="BL176">
            <v>0</v>
          </cell>
        </row>
        <row r="177">
          <cell r="BL177">
            <v>0</v>
          </cell>
        </row>
        <row r="178">
          <cell r="BL178">
            <v>0</v>
          </cell>
        </row>
        <row r="179">
          <cell r="BL179">
            <v>0</v>
          </cell>
        </row>
        <row r="180">
          <cell r="BL180">
            <v>0</v>
          </cell>
        </row>
        <row r="181">
          <cell r="BL181">
            <v>0</v>
          </cell>
        </row>
        <row r="182">
          <cell r="BL182">
            <v>0</v>
          </cell>
        </row>
        <row r="183">
          <cell r="BL183">
            <v>0</v>
          </cell>
        </row>
        <row r="184">
          <cell r="BL184">
            <v>0</v>
          </cell>
        </row>
        <row r="185">
          <cell r="BL185">
            <v>0</v>
          </cell>
        </row>
        <row r="186">
          <cell r="BL186">
            <v>0</v>
          </cell>
        </row>
        <row r="187">
          <cell r="BL187">
            <v>0</v>
          </cell>
        </row>
        <row r="188">
          <cell r="BL188">
            <v>0</v>
          </cell>
        </row>
        <row r="189">
          <cell r="BL189">
            <v>0</v>
          </cell>
        </row>
        <row r="190">
          <cell r="BL190">
            <v>0</v>
          </cell>
        </row>
        <row r="191">
          <cell r="BL191">
            <v>14660140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iltros"/>
      <sheetName val="Aliceweb_parte_1"/>
    </sheetNames>
    <sheetDataSet>
      <sheetData sheetId="0">
        <row r="12">
          <cell r="BL12">
            <v>966618939</v>
          </cell>
        </row>
        <row r="13">
          <cell r="BL13">
            <v>103918146</v>
          </cell>
        </row>
        <row r="14">
          <cell r="BL14">
            <v>103503468</v>
          </cell>
        </row>
        <row r="15">
          <cell r="BL15">
            <v>97752032</v>
          </cell>
        </row>
        <row r="16">
          <cell r="BL16">
            <v>357853</v>
          </cell>
        </row>
        <row r="17">
          <cell r="BL17">
            <v>417815</v>
          </cell>
        </row>
        <row r="18">
          <cell r="BL18">
            <v>4975768</v>
          </cell>
        </row>
        <row r="19">
          <cell r="BL19">
            <v>0</v>
          </cell>
        </row>
        <row r="20">
          <cell r="BL20">
            <v>0</v>
          </cell>
        </row>
        <row r="21">
          <cell r="BL21">
            <v>0</v>
          </cell>
        </row>
        <row r="22">
          <cell r="BL22">
            <v>0</v>
          </cell>
        </row>
        <row r="23">
          <cell r="BL23">
            <v>414678</v>
          </cell>
        </row>
        <row r="24">
          <cell r="BL24">
            <v>414678</v>
          </cell>
        </row>
        <row r="25">
          <cell r="BL25">
            <v>49667</v>
          </cell>
        </row>
        <row r="26">
          <cell r="BL26">
            <v>49667</v>
          </cell>
        </row>
        <row r="27">
          <cell r="BL27">
            <v>49667</v>
          </cell>
        </row>
        <row r="28">
          <cell r="BL28">
            <v>640511</v>
          </cell>
        </row>
        <row r="29">
          <cell r="BL29">
            <v>41424</v>
          </cell>
        </row>
        <row r="30">
          <cell r="BL30">
            <v>41424</v>
          </cell>
        </row>
        <row r="31">
          <cell r="BL31">
            <v>4800</v>
          </cell>
        </row>
        <row r="32">
          <cell r="BL32">
            <v>4800</v>
          </cell>
        </row>
        <row r="33">
          <cell r="BL33">
            <v>0</v>
          </cell>
        </row>
        <row r="34">
          <cell r="BL34">
            <v>0</v>
          </cell>
        </row>
        <row r="35">
          <cell r="BL35">
            <v>0</v>
          </cell>
        </row>
        <row r="36">
          <cell r="BL36">
            <v>0</v>
          </cell>
        </row>
        <row r="37">
          <cell r="BL37">
            <v>594287</v>
          </cell>
        </row>
        <row r="38">
          <cell r="BL38">
            <v>71857</v>
          </cell>
        </row>
        <row r="39">
          <cell r="BL39">
            <v>522430</v>
          </cell>
        </row>
        <row r="40">
          <cell r="BL40">
            <v>850236580</v>
          </cell>
        </row>
        <row r="41">
          <cell r="BL41">
            <v>323149345</v>
          </cell>
        </row>
        <row r="42">
          <cell r="BL42">
            <v>130072289</v>
          </cell>
        </row>
        <row r="43">
          <cell r="BL43">
            <v>3144947</v>
          </cell>
        </row>
        <row r="44">
          <cell r="BL44">
            <v>153139797</v>
          </cell>
        </row>
        <row r="45">
          <cell r="BL45">
            <v>1000425</v>
          </cell>
        </row>
        <row r="46">
          <cell r="BL46">
            <v>22953864</v>
          </cell>
        </row>
        <row r="47">
          <cell r="BL47">
            <v>1656</v>
          </cell>
        </row>
        <row r="48">
          <cell r="BL48">
            <v>0</v>
          </cell>
        </row>
        <row r="49">
          <cell r="BL49">
            <v>12511269</v>
          </cell>
        </row>
        <row r="50">
          <cell r="BL50">
            <v>325098</v>
          </cell>
        </row>
        <row r="51">
          <cell r="BL51">
            <v>91507320</v>
          </cell>
        </row>
        <row r="52">
          <cell r="BL52">
            <v>91507320</v>
          </cell>
        </row>
        <row r="53">
          <cell r="BL53">
            <v>6556654</v>
          </cell>
        </row>
        <row r="54">
          <cell r="BL54">
            <v>385328</v>
          </cell>
        </row>
        <row r="55">
          <cell r="BL55">
            <v>448168</v>
          </cell>
        </row>
        <row r="56">
          <cell r="BL56">
            <v>220272</v>
          </cell>
        </row>
        <row r="57">
          <cell r="BL57">
            <v>20733</v>
          </cell>
        </row>
        <row r="58">
          <cell r="BL58">
            <v>0</v>
          </cell>
        </row>
        <row r="59">
          <cell r="BL59">
            <v>5039795</v>
          </cell>
        </row>
        <row r="60">
          <cell r="BL60">
            <v>439608</v>
          </cell>
        </row>
        <row r="61">
          <cell r="BL61">
            <v>2750</v>
          </cell>
        </row>
        <row r="62">
          <cell r="BL62">
            <v>2246491</v>
          </cell>
        </row>
        <row r="63">
          <cell r="BL63">
            <v>305991</v>
          </cell>
        </row>
        <row r="64">
          <cell r="BL64">
            <v>1940500</v>
          </cell>
        </row>
        <row r="65">
          <cell r="BL65">
            <v>64745660</v>
          </cell>
        </row>
        <row r="66">
          <cell r="BL66">
            <v>30906191</v>
          </cell>
        </row>
        <row r="67">
          <cell r="BL67">
            <v>639105</v>
          </cell>
        </row>
        <row r="68">
          <cell r="BL68">
            <v>33200364</v>
          </cell>
        </row>
        <row r="69">
          <cell r="BL69">
            <v>4022009</v>
          </cell>
        </row>
        <row r="70">
          <cell r="BL70">
            <v>2309563</v>
          </cell>
        </row>
        <row r="71">
          <cell r="BL71">
            <v>1712446</v>
          </cell>
        </row>
        <row r="72">
          <cell r="BL72">
            <v>6104930</v>
          </cell>
        </row>
        <row r="73">
          <cell r="BL73">
            <v>3184684</v>
          </cell>
        </row>
        <row r="74">
          <cell r="BL74">
            <v>1470947</v>
          </cell>
        </row>
        <row r="75">
          <cell r="BL75">
            <v>1162911</v>
          </cell>
        </row>
        <row r="76">
          <cell r="BL76">
            <v>286388</v>
          </cell>
        </row>
        <row r="77">
          <cell r="BL77">
            <v>477469</v>
          </cell>
        </row>
        <row r="78">
          <cell r="BL78">
            <v>477469</v>
          </cell>
        </row>
        <row r="79">
          <cell r="BL79">
            <v>0</v>
          </cell>
        </row>
        <row r="80">
          <cell r="BL80">
            <v>0</v>
          </cell>
        </row>
        <row r="81">
          <cell r="BL81">
            <v>2327295</v>
          </cell>
        </row>
        <row r="82">
          <cell r="BL82">
            <v>0</v>
          </cell>
        </row>
        <row r="83">
          <cell r="BL83">
            <v>2327295</v>
          </cell>
        </row>
        <row r="84">
          <cell r="BL84">
            <v>0</v>
          </cell>
        </row>
        <row r="85">
          <cell r="BL85">
            <v>0</v>
          </cell>
        </row>
        <row r="86">
          <cell r="BL86">
            <v>146200414</v>
          </cell>
        </row>
        <row r="87">
          <cell r="BL87">
            <v>2573183</v>
          </cell>
        </row>
        <row r="88">
          <cell r="BL88">
            <v>54931750</v>
          </cell>
        </row>
        <row r="89">
          <cell r="BL89">
            <v>79917918</v>
          </cell>
        </row>
        <row r="90">
          <cell r="BL90">
            <v>1209360</v>
          </cell>
        </row>
        <row r="91">
          <cell r="BL91">
            <v>283815</v>
          </cell>
        </row>
        <row r="92">
          <cell r="BL92">
            <v>232550</v>
          </cell>
        </row>
        <row r="93">
          <cell r="BL93">
            <v>1166765</v>
          </cell>
        </row>
        <row r="94">
          <cell r="BL94">
            <v>656317</v>
          </cell>
        </row>
        <row r="95">
          <cell r="BL95">
            <v>4991551</v>
          </cell>
        </row>
        <row r="96">
          <cell r="BL96">
            <v>237205</v>
          </cell>
        </row>
        <row r="97">
          <cell r="BL97">
            <v>23004114</v>
          </cell>
        </row>
        <row r="98">
          <cell r="BL98">
            <v>16998204</v>
          </cell>
        </row>
        <row r="99">
          <cell r="BL99">
            <v>6005154</v>
          </cell>
        </row>
        <row r="100">
          <cell r="BL100">
            <v>756</v>
          </cell>
        </row>
        <row r="101">
          <cell r="BL101">
            <v>3951433</v>
          </cell>
        </row>
        <row r="102">
          <cell r="BL102">
            <v>210349</v>
          </cell>
        </row>
        <row r="103">
          <cell r="BL103">
            <v>0</v>
          </cell>
        </row>
        <row r="104">
          <cell r="BL104">
            <v>47391</v>
          </cell>
        </row>
        <row r="105">
          <cell r="BL105">
            <v>138848</v>
          </cell>
        </row>
        <row r="106">
          <cell r="BL106">
            <v>3554845</v>
          </cell>
        </row>
        <row r="107">
          <cell r="BL107">
            <v>5835544</v>
          </cell>
        </row>
        <row r="108">
          <cell r="BL108">
            <v>776</v>
          </cell>
        </row>
        <row r="109">
          <cell r="BL109">
            <v>3622332</v>
          </cell>
        </row>
        <row r="110">
          <cell r="BL110">
            <v>427466</v>
          </cell>
        </row>
        <row r="111">
          <cell r="BL111">
            <v>1711010</v>
          </cell>
        </row>
        <row r="112">
          <cell r="BL112">
            <v>73960</v>
          </cell>
        </row>
        <row r="113">
          <cell r="BL113">
            <v>0</v>
          </cell>
        </row>
        <row r="114">
          <cell r="BL114">
            <v>14397795</v>
          </cell>
        </row>
        <row r="115">
          <cell r="BL115">
            <v>2002406</v>
          </cell>
        </row>
        <row r="116">
          <cell r="BL116">
            <v>88302</v>
          </cell>
        </row>
        <row r="117">
          <cell r="BL117">
            <v>87103</v>
          </cell>
        </row>
        <row r="118">
          <cell r="BL118">
            <v>6934366</v>
          </cell>
        </row>
        <row r="119">
          <cell r="BL119">
            <v>0</v>
          </cell>
        </row>
        <row r="120">
          <cell r="BL120">
            <v>5285618</v>
          </cell>
        </row>
        <row r="121">
          <cell r="BL121">
            <v>70182031</v>
          </cell>
        </row>
        <row r="122">
          <cell r="BL122">
            <v>6113438</v>
          </cell>
        </row>
        <row r="123">
          <cell r="BL123">
            <v>9733394</v>
          </cell>
        </row>
        <row r="124">
          <cell r="BL124">
            <v>34911373</v>
          </cell>
        </row>
        <row r="125">
          <cell r="BL125">
            <v>5284339</v>
          </cell>
        </row>
        <row r="126">
          <cell r="BL126">
            <v>5538525</v>
          </cell>
        </row>
        <row r="127">
          <cell r="BL127">
            <v>3040364</v>
          </cell>
        </row>
        <row r="128">
          <cell r="BL128">
            <v>4526182</v>
          </cell>
        </row>
        <row r="129">
          <cell r="BL129">
            <v>1034416</v>
          </cell>
        </row>
        <row r="130">
          <cell r="BL130">
            <v>0</v>
          </cell>
        </row>
        <row r="131">
          <cell r="BL131">
            <v>309526</v>
          </cell>
        </row>
        <row r="132">
          <cell r="BL132">
            <v>13816</v>
          </cell>
        </row>
        <row r="133">
          <cell r="BL133">
            <v>295710</v>
          </cell>
        </row>
        <row r="134">
          <cell r="BL134">
            <v>4213830</v>
          </cell>
        </row>
        <row r="135">
          <cell r="BL135">
            <v>888371</v>
          </cell>
        </row>
        <row r="136">
          <cell r="BL136">
            <v>1623171</v>
          </cell>
        </row>
        <row r="137">
          <cell r="BL137">
            <v>30229</v>
          </cell>
        </row>
        <row r="138">
          <cell r="BL138">
            <v>71017</v>
          </cell>
        </row>
        <row r="139">
          <cell r="BL139">
            <v>81531</v>
          </cell>
        </row>
        <row r="140">
          <cell r="BL140">
            <v>556558</v>
          </cell>
        </row>
        <row r="141">
          <cell r="BL141">
            <v>0</v>
          </cell>
        </row>
        <row r="142">
          <cell r="BL142">
            <v>962953</v>
          </cell>
        </row>
        <row r="143">
          <cell r="BL143">
            <v>9545542</v>
          </cell>
        </row>
        <row r="144">
          <cell r="BL144">
            <v>9020432</v>
          </cell>
        </row>
        <row r="145">
          <cell r="BL145">
            <v>209335</v>
          </cell>
        </row>
        <row r="146">
          <cell r="BL146">
            <v>315775</v>
          </cell>
        </row>
        <row r="147">
          <cell r="BL147">
            <v>0</v>
          </cell>
        </row>
        <row r="148">
          <cell r="BL148">
            <v>0</v>
          </cell>
        </row>
        <row r="149">
          <cell r="BL149">
            <v>2872779</v>
          </cell>
        </row>
        <row r="150">
          <cell r="BL150">
            <v>327084</v>
          </cell>
        </row>
        <row r="151">
          <cell r="BL151">
            <v>1457672</v>
          </cell>
        </row>
        <row r="152">
          <cell r="BL152">
            <v>679792</v>
          </cell>
        </row>
        <row r="153">
          <cell r="BL153">
            <v>401756</v>
          </cell>
        </row>
        <row r="154">
          <cell r="BL154">
            <v>6475</v>
          </cell>
        </row>
        <row r="155">
          <cell r="BL155">
            <v>0</v>
          </cell>
        </row>
        <row r="156">
          <cell r="BL156">
            <v>51709060</v>
          </cell>
        </row>
        <row r="157">
          <cell r="BL157">
            <v>3444464</v>
          </cell>
        </row>
        <row r="158">
          <cell r="BL158">
            <v>9344515</v>
          </cell>
        </row>
        <row r="159">
          <cell r="BL159">
            <v>12165932</v>
          </cell>
        </row>
        <row r="160">
          <cell r="BL160">
            <v>25438831</v>
          </cell>
        </row>
        <row r="161">
          <cell r="BL161">
            <v>0</v>
          </cell>
        </row>
        <row r="162">
          <cell r="BL162">
            <v>1315318</v>
          </cell>
        </row>
        <row r="163">
          <cell r="BL163">
            <v>461125</v>
          </cell>
        </row>
        <row r="164">
          <cell r="BL164">
            <v>0</v>
          </cell>
        </row>
        <row r="165">
          <cell r="BL165">
            <v>52822</v>
          </cell>
        </row>
        <row r="166">
          <cell r="BL166">
            <v>265185</v>
          </cell>
        </row>
        <row r="167">
          <cell r="BL167">
            <v>143118</v>
          </cell>
        </row>
        <row r="168">
          <cell r="BL168">
            <v>16416214</v>
          </cell>
        </row>
        <row r="169">
          <cell r="BL169">
            <v>11574958</v>
          </cell>
        </row>
        <row r="170">
          <cell r="BL170">
            <v>4841256</v>
          </cell>
        </row>
        <row r="171">
          <cell r="BL171">
            <v>0</v>
          </cell>
        </row>
        <row r="172">
          <cell r="BL172">
            <v>0</v>
          </cell>
        </row>
        <row r="173">
          <cell r="BL173">
            <v>0</v>
          </cell>
        </row>
        <row r="174">
          <cell r="BL174">
            <v>0</v>
          </cell>
        </row>
        <row r="175">
          <cell r="BL175">
            <v>0</v>
          </cell>
        </row>
        <row r="176">
          <cell r="BL176">
            <v>0</v>
          </cell>
        </row>
        <row r="177">
          <cell r="BL177">
            <v>0</v>
          </cell>
        </row>
        <row r="178">
          <cell r="BL178">
            <v>0</v>
          </cell>
        </row>
        <row r="179">
          <cell r="BL179">
            <v>0</v>
          </cell>
        </row>
        <row r="180">
          <cell r="BL180">
            <v>0</v>
          </cell>
        </row>
        <row r="181">
          <cell r="BL181">
            <v>0</v>
          </cell>
        </row>
        <row r="182">
          <cell r="BL182">
            <v>0</v>
          </cell>
        </row>
        <row r="183">
          <cell r="BL183">
            <v>0</v>
          </cell>
        </row>
        <row r="184">
          <cell r="BL184">
            <v>0</v>
          </cell>
        </row>
        <row r="185">
          <cell r="BL185">
            <v>0</v>
          </cell>
        </row>
        <row r="186">
          <cell r="BL186">
            <v>0</v>
          </cell>
        </row>
        <row r="187">
          <cell r="BL187">
            <v>0</v>
          </cell>
        </row>
        <row r="188">
          <cell r="BL188">
            <v>0</v>
          </cell>
        </row>
        <row r="189">
          <cell r="BL189">
            <v>0</v>
          </cell>
        </row>
        <row r="190">
          <cell r="BL190">
            <v>0</v>
          </cell>
        </row>
        <row r="191">
          <cell r="BL191">
            <v>11774035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v"/>
      <sheetName val="filtros"/>
      <sheetName val="Aliceweb_parte_1"/>
    </sheetNames>
    <sheetDataSet>
      <sheetData sheetId="0">
        <row r="12">
          <cell r="BL12">
            <v>874469400</v>
          </cell>
        </row>
        <row r="13">
          <cell r="BL13">
            <v>103017728</v>
          </cell>
        </row>
        <row r="14">
          <cell r="BL14">
            <v>102708878</v>
          </cell>
        </row>
        <row r="15">
          <cell r="BL15">
            <v>95206767</v>
          </cell>
        </row>
        <row r="16">
          <cell r="BL16">
            <v>332825</v>
          </cell>
        </row>
        <row r="17">
          <cell r="BL17">
            <v>3525068</v>
          </cell>
        </row>
        <row r="18">
          <cell r="BL18">
            <v>3644218</v>
          </cell>
        </row>
        <row r="19">
          <cell r="BL19">
            <v>0</v>
          </cell>
        </row>
        <row r="20">
          <cell r="BL20">
            <v>0</v>
          </cell>
        </row>
        <row r="21">
          <cell r="BL21">
            <v>0</v>
          </cell>
        </row>
        <row r="22">
          <cell r="BL22">
            <v>0</v>
          </cell>
        </row>
        <row r="23">
          <cell r="BL23">
            <v>308850</v>
          </cell>
        </row>
        <row r="24">
          <cell r="BL24">
            <v>308850</v>
          </cell>
        </row>
        <row r="25">
          <cell r="BL25">
            <v>52717</v>
          </cell>
        </row>
        <row r="26">
          <cell r="BL26">
            <v>52717</v>
          </cell>
        </row>
        <row r="27">
          <cell r="BL27">
            <v>52717</v>
          </cell>
        </row>
        <row r="28">
          <cell r="BL28">
            <v>998688</v>
          </cell>
        </row>
        <row r="29">
          <cell r="BL29">
            <v>60330</v>
          </cell>
        </row>
        <row r="30">
          <cell r="BL30">
            <v>60330</v>
          </cell>
        </row>
        <row r="31">
          <cell r="BL31">
            <v>514</v>
          </cell>
        </row>
        <row r="32">
          <cell r="BL32">
            <v>514</v>
          </cell>
        </row>
        <row r="33">
          <cell r="BL33">
            <v>0</v>
          </cell>
        </row>
        <row r="34">
          <cell r="BL34">
            <v>0</v>
          </cell>
        </row>
        <row r="35">
          <cell r="BL35">
            <v>0</v>
          </cell>
        </row>
        <row r="36">
          <cell r="BL36">
            <v>0</v>
          </cell>
        </row>
        <row r="37">
          <cell r="BL37">
            <v>937844</v>
          </cell>
        </row>
        <row r="38">
          <cell r="BL38">
            <v>52792</v>
          </cell>
        </row>
        <row r="39">
          <cell r="BL39">
            <v>885052</v>
          </cell>
        </row>
        <row r="40">
          <cell r="BL40">
            <v>756639430</v>
          </cell>
        </row>
        <row r="41">
          <cell r="BL41">
            <v>235062796</v>
          </cell>
        </row>
        <row r="42">
          <cell r="BL42">
            <v>127593565</v>
          </cell>
        </row>
        <row r="43">
          <cell r="BL43">
            <v>2873236</v>
          </cell>
        </row>
        <row r="44">
          <cell r="BL44">
            <v>74398082</v>
          </cell>
        </row>
        <row r="45">
          <cell r="BL45">
            <v>4311632</v>
          </cell>
        </row>
        <row r="46">
          <cell r="BL46">
            <v>15920033</v>
          </cell>
        </row>
        <row r="47">
          <cell r="BL47">
            <v>0</v>
          </cell>
        </row>
        <row r="48">
          <cell r="BL48">
            <v>0</v>
          </cell>
        </row>
        <row r="49">
          <cell r="BL49">
            <v>9508439</v>
          </cell>
        </row>
        <row r="50">
          <cell r="BL50">
            <v>457809</v>
          </cell>
        </row>
        <row r="51">
          <cell r="BL51">
            <v>108746940</v>
          </cell>
        </row>
        <row r="52">
          <cell r="BL52">
            <v>108746940</v>
          </cell>
        </row>
        <row r="53">
          <cell r="BL53">
            <v>5669191</v>
          </cell>
        </row>
        <row r="54">
          <cell r="BL54">
            <v>603557</v>
          </cell>
        </row>
        <row r="55">
          <cell r="BL55">
            <v>855807</v>
          </cell>
        </row>
        <row r="56">
          <cell r="BL56">
            <v>103469</v>
          </cell>
        </row>
        <row r="57">
          <cell r="BL57">
            <v>423588</v>
          </cell>
        </row>
        <row r="58">
          <cell r="BL58">
            <v>0</v>
          </cell>
        </row>
        <row r="59">
          <cell r="BL59">
            <v>3301725</v>
          </cell>
        </row>
        <row r="60">
          <cell r="BL60">
            <v>381045</v>
          </cell>
        </row>
        <row r="61">
          <cell r="BL61">
            <v>0</v>
          </cell>
        </row>
        <row r="62">
          <cell r="BL62">
            <v>3809506</v>
          </cell>
        </row>
        <row r="63">
          <cell r="BL63">
            <v>241707</v>
          </cell>
        </row>
        <row r="64">
          <cell r="BL64">
            <v>3567799</v>
          </cell>
        </row>
        <row r="65">
          <cell r="BL65">
            <v>69237029</v>
          </cell>
        </row>
        <row r="66">
          <cell r="BL66">
            <v>34682382</v>
          </cell>
        </row>
        <row r="67">
          <cell r="BL67">
            <v>536740</v>
          </cell>
        </row>
        <row r="68">
          <cell r="BL68">
            <v>34017907</v>
          </cell>
        </row>
        <row r="69">
          <cell r="BL69">
            <v>11962685</v>
          </cell>
        </row>
        <row r="70">
          <cell r="BL70">
            <v>10796518</v>
          </cell>
        </row>
        <row r="71">
          <cell r="BL71">
            <v>1166167</v>
          </cell>
        </row>
        <row r="72">
          <cell r="BL72">
            <v>7680865</v>
          </cell>
        </row>
        <row r="73">
          <cell r="BL73">
            <v>5004325</v>
          </cell>
        </row>
        <row r="74">
          <cell r="BL74">
            <v>1492940</v>
          </cell>
        </row>
        <row r="75">
          <cell r="BL75">
            <v>1005586</v>
          </cell>
        </row>
        <row r="76">
          <cell r="BL76">
            <v>178014</v>
          </cell>
        </row>
        <row r="77">
          <cell r="BL77">
            <v>170515</v>
          </cell>
        </row>
        <row r="78">
          <cell r="BL78">
            <v>170515</v>
          </cell>
        </row>
        <row r="79">
          <cell r="BL79">
            <v>0</v>
          </cell>
        </row>
        <row r="80">
          <cell r="BL80">
            <v>0</v>
          </cell>
        </row>
        <row r="81">
          <cell r="BL81">
            <v>9747</v>
          </cell>
        </row>
        <row r="82">
          <cell r="BL82">
            <v>0</v>
          </cell>
        </row>
        <row r="83">
          <cell r="BL83">
            <v>9747</v>
          </cell>
        </row>
        <row r="84">
          <cell r="BL84">
            <v>0</v>
          </cell>
        </row>
        <row r="85">
          <cell r="BL85">
            <v>0</v>
          </cell>
        </row>
        <row r="86">
          <cell r="BL86">
            <v>92624647</v>
          </cell>
        </row>
        <row r="87">
          <cell r="BL87">
            <v>3349572</v>
          </cell>
        </row>
        <row r="88">
          <cell r="BL88">
            <v>21913045</v>
          </cell>
        </row>
        <row r="89">
          <cell r="BL89">
            <v>59897335</v>
          </cell>
        </row>
        <row r="90">
          <cell r="BL90">
            <v>44502</v>
          </cell>
        </row>
        <row r="91">
          <cell r="BL91">
            <v>868235</v>
          </cell>
        </row>
        <row r="92">
          <cell r="BL92">
            <v>178882</v>
          </cell>
        </row>
        <row r="93">
          <cell r="BL93">
            <v>1300892</v>
          </cell>
        </row>
        <row r="94">
          <cell r="BL94">
            <v>497325</v>
          </cell>
        </row>
        <row r="95">
          <cell r="BL95">
            <v>3547824</v>
          </cell>
        </row>
        <row r="96">
          <cell r="BL96">
            <v>1027035</v>
          </cell>
        </row>
        <row r="97">
          <cell r="BL97">
            <v>21018363</v>
          </cell>
        </row>
        <row r="98">
          <cell r="BL98">
            <v>16652231</v>
          </cell>
        </row>
        <row r="99">
          <cell r="BL99">
            <v>4366132</v>
          </cell>
        </row>
        <row r="100">
          <cell r="BL100">
            <v>0</v>
          </cell>
        </row>
        <row r="101">
          <cell r="BL101">
            <v>4611864</v>
          </cell>
        </row>
        <row r="102">
          <cell r="BL102">
            <v>197793</v>
          </cell>
        </row>
        <row r="103">
          <cell r="BL103">
            <v>0</v>
          </cell>
        </row>
        <row r="104">
          <cell r="BL104">
            <v>32977</v>
          </cell>
        </row>
        <row r="105">
          <cell r="BL105">
            <v>113055</v>
          </cell>
        </row>
        <row r="106">
          <cell r="BL106">
            <v>4268039</v>
          </cell>
        </row>
        <row r="107">
          <cell r="BL107">
            <v>8136896</v>
          </cell>
        </row>
        <row r="108">
          <cell r="BL108">
            <v>0</v>
          </cell>
        </row>
        <row r="109">
          <cell r="BL109">
            <v>5848283</v>
          </cell>
        </row>
        <row r="110">
          <cell r="BL110">
            <v>344168</v>
          </cell>
        </row>
        <row r="111">
          <cell r="BL111">
            <v>1893628</v>
          </cell>
        </row>
        <row r="112">
          <cell r="BL112">
            <v>50817</v>
          </cell>
        </row>
        <row r="113">
          <cell r="BL113">
            <v>0</v>
          </cell>
        </row>
        <row r="114">
          <cell r="BL114">
            <v>19926022</v>
          </cell>
        </row>
        <row r="115">
          <cell r="BL115">
            <v>1719922</v>
          </cell>
        </row>
        <row r="116">
          <cell r="BL116">
            <v>49729</v>
          </cell>
        </row>
        <row r="117">
          <cell r="BL117">
            <v>29198</v>
          </cell>
        </row>
        <row r="118">
          <cell r="BL118">
            <v>11074170</v>
          </cell>
        </row>
        <row r="119">
          <cell r="BL119">
            <v>0</v>
          </cell>
        </row>
        <row r="120">
          <cell r="BL120">
            <v>7053003</v>
          </cell>
        </row>
        <row r="121">
          <cell r="BL121">
            <v>67195783</v>
          </cell>
        </row>
        <row r="122">
          <cell r="BL122">
            <v>9644406</v>
          </cell>
        </row>
        <row r="123">
          <cell r="BL123">
            <v>13582364</v>
          </cell>
        </row>
        <row r="124">
          <cell r="BL124">
            <v>23561475</v>
          </cell>
        </row>
        <row r="125">
          <cell r="BL125">
            <v>6457855</v>
          </cell>
        </row>
        <row r="126">
          <cell r="BL126">
            <v>2129618</v>
          </cell>
        </row>
        <row r="127">
          <cell r="BL127">
            <v>4318550</v>
          </cell>
        </row>
        <row r="128">
          <cell r="BL128">
            <v>7208372</v>
          </cell>
        </row>
        <row r="129">
          <cell r="BL129">
            <v>293143</v>
          </cell>
        </row>
        <row r="130">
          <cell r="BL130">
            <v>0</v>
          </cell>
        </row>
        <row r="131">
          <cell r="BL131">
            <v>192301</v>
          </cell>
        </row>
        <row r="132">
          <cell r="BL132">
            <v>3854</v>
          </cell>
        </row>
        <row r="133">
          <cell r="BL133">
            <v>188447</v>
          </cell>
        </row>
        <row r="134">
          <cell r="BL134">
            <v>8115396</v>
          </cell>
        </row>
        <row r="135">
          <cell r="BL135">
            <v>5523937</v>
          </cell>
        </row>
        <row r="136">
          <cell r="BL136">
            <v>889753</v>
          </cell>
        </row>
        <row r="137">
          <cell r="BL137">
            <v>53631</v>
          </cell>
        </row>
        <row r="138">
          <cell r="BL138">
            <v>139058</v>
          </cell>
        </row>
        <row r="139">
          <cell r="BL139">
            <v>65617</v>
          </cell>
        </row>
        <row r="140">
          <cell r="BL140">
            <v>505461</v>
          </cell>
        </row>
        <row r="141">
          <cell r="BL141">
            <v>0</v>
          </cell>
        </row>
        <row r="142">
          <cell r="BL142">
            <v>937939</v>
          </cell>
        </row>
        <row r="143">
          <cell r="BL143">
            <v>8032719</v>
          </cell>
        </row>
        <row r="144">
          <cell r="BL144">
            <v>7457943</v>
          </cell>
        </row>
        <row r="145">
          <cell r="BL145">
            <v>78383</v>
          </cell>
        </row>
        <row r="146">
          <cell r="BL146">
            <v>496393</v>
          </cell>
        </row>
        <row r="147">
          <cell r="BL147">
            <v>0</v>
          </cell>
        </row>
        <row r="148">
          <cell r="BL148">
            <v>0</v>
          </cell>
        </row>
        <row r="149">
          <cell r="BL149">
            <v>3799827</v>
          </cell>
        </row>
        <row r="150">
          <cell r="BL150">
            <v>237598</v>
          </cell>
        </row>
        <row r="151">
          <cell r="BL151">
            <v>2007282</v>
          </cell>
        </row>
        <row r="152">
          <cell r="BL152">
            <v>704184</v>
          </cell>
        </row>
        <row r="153">
          <cell r="BL153">
            <v>832775</v>
          </cell>
        </row>
        <row r="154">
          <cell r="BL154">
            <v>17988</v>
          </cell>
        </row>
        <row r="155">
          <cell r="BL155">
            <v>0</v>
          </cell>
        </row>
        <row r="156">
          <cell r="BL156">
            <v>62076914</v>
          </cell>
        </row>
        <row r="157">
          <cell r="BL157">
            <v>9920738</v>
          </cell>
        </row>
        <row r="158">
          <cell r="BL158">
            <v>12983447</v>
          </cell>
        </row>
        <row r="159">
          <cell r="BL159">
            <v>10529419</v>
          </cell>
        </row>
        <row r="160">
          <cell r="BL160">
            <v>28619275</v>
          </cell>
        </row>
        <row r="161">
          <cell r="BL161">
            <v>0</v>
          </cell>
        </row>
        <row r="162">
          <cell r="BL162">
            <v>24035</v>
          </cell>
        </row>
        <row r="163">
          <cell r="BL163">
            <v>851979</v>
          </cell>
        </row>
        <row r="164">
          <cell r="BL164">
            <v>5144</v>
          </cell>
        </row>
        <row r="165">
          <cell r="BL165">
            <v>240464</v>
          </cell>
        </row>
        <row r="166">
          <cell r="BL166">
            <v>362778</v>
          </cell>
        </row>
        <row r="167">
          <cell r="BL167">
            <v>243593</v>
          </cell>
        </row>
        <row r="168">
          <cell r="BL168">
            <v>17707445</v>
          </cell>
        </row>
        <row r="169">
          <cell r="BL169">
            <v>12344754</v>
          </cell>
        </row>
        <row r="170">
          <cell r="BL170">
            <v>5362691</v>
          </cell>
        </row>
        <row r="171">
          <cell r="BL171">
            <v>125</v>
          </cell>
        </row>
        <row r="172">
          <cell r="BL172">
            <v>125</v>
          </cell>
        </row>
        <row r="173">
          <cell r="BL173">
            <v>0</v>
          </cell>
        </row>
        <row r="174">
          <cell r="BL174">
            <v>125</v>
          </cell>
        </row>
        <row r="175">
          <cell r="BL175">
            <v>0</v>
          </cell>
        </row>
        <row r="176">
          <cell r="BL176">
            <v>0</v>
          </cell>
        </row>
        <row r="177">
          <cell r="BL177">
            <v>0</v>
          </cell>
        </row>
        <row r="178">
          <cell r="BL178">
            <v>0</v>
          </cell>
        </row>
        <row r="179">
          <cell r="BL179">
            <v>0</v>
          </cell>
        </row>
        <row r="180">
          <cell r="BL180">
            <v>0</v>
          </cell>
        </row>
        <row r="181">
          <cell r="BL181">
            <v>35575</v>
          </cell>
        </row>
        <row r="182">
          <cell r="BL182">
            <v>35575</v>
          </cell>
        </row>
        <row r="183">
          <cell r="BL183">
            <v>0</v>
          </cell>
        </row>
        <row r="184">
          <cell r="BL184">
            <v>0</v>
          </cell>
        </row>
        <row r="185">
          <cell r="BL185">
            <v>35575</v>
          </cell>
        </row>
        <row r="186">
          <cell r="BL186">
            <v>0</v>
          </cell>
        </row>
        <row r="187">
          <cell r="BL187">
            <v>0</v>
          </cell>
        </row>
        <row r="188">
          <cell r="BL188">
            <v>0</v>
          </cell>
        </row>
        <row r="189">
          <cell r="BL189">
            <v>0</v>
          </cell>
        </row>
        <row r="190">
          <cell r="BL190">
            <v>0</v>
          </cell>
        </row>
        <row r="191">
          <cell r="BL191">
            <v>13725137</v>
          </cell>
        </row>
      </sheetData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"/>
      <sheetName val="filtros"/>
      <sheetName val="Aliceweb_parte_1"/>
    </sheetNames>
    <sheetDataSet>
      <sheetData sheetId="0">
        <row r="12">
          <cell r="BL12">
            <v>1252565776</v>
          </cell>
        </row>
        <row r="13">
          <cell r="BL13">
            <v>197528846</v>
          </cell>
        </row>
        <row r="14">
          <cell r="BL14">
            <v>197003088</v>
          </cell>
        </row>
        <row r="15">
          <cell r="BL15">
            <v>186271011</v>
          </cell>
        </row>
        <row r="16">
          <cell r="BL16">
            <v>156512</v>
          </cell>
        </row>
        <row r="17">
          <cell r="BL17">
            <v>7652128</v>
          </cell>
        </row>
        <row r="18">
          <cell r="BL18">
            <v>2923437</v>
          </cell>
        </row>
        <row r="19">
          <cell r="BL19">
            <v>0</v>
          </cell>
        </row>
        <row r="20">
          <cell r="BL20">
            <v>0</v>
          </cell>
        </row>
        <row r="21">
          <cell r="BL21">
            <v>0</v>
          </cell>
        </row>
        <row r="22">
          <cell r="BL22">
            <v>0</v>
          </cell>
        </row>
        <row r="23">
          <cell r="BL23">
            <v>525758</v>
          </cell>
        </row>
        <row r="24">
          <cell r="BL24">
            <v>525758</v>
          </cell>
        </row>
        <row r="25">
          <cell r="BL25">
            <v>139756</v>
          </cell>
        </row>
        <row r="26">
          <cell r="BL26">
            <v>139756</v>
          </cell>
        </row>
        <row r="27">
          <cell r="BL27">
            <v>139756</v>
          </cell>
        </row>
        <row r="28">
          <cell r="BL28">
            <v>1021472</v>
          </cell>
        </row>
        <row r="29">
          <cell r="BL29">
            <v>27866</v>
          </cell>
        </row>
        <row r="30">
          <cell r="BL30">
            <v>27866</v>
          </cell>
        </row>
        <row r="31">
          <cell r="BL31">
            <v>0</v>
          </cell>
        </row>
        <row r="32">
          <cell r="BL32">
            <v>0</v>
          </cell>
        </row>
        <row r="33">
          <cell r="BL33">
            <v>0</v>
          </cell>
        </row>
        <row r="34">
          <cell r="BL34">
            <v>0</v>
          </cell>
        </row>
        <row r="35">
          <cell r="BL35">
            <v>0</v>
          </cell>
        </row>
        <row r="36">
          <cell r="BL36">
            <v>0</v>
          </cell>
        </row>
        <row r="37">
          <cell r="BL37">
            <v>993606</v>
          </cell>
        </row>
        <row r="38">
          <cell r="BL38">
            <v>13812</v>
          </cell>
        </row>
        <row r="39">
          <cell r="BL39">
            <v>979794</v>
          </cell>
        </row>
        <row r="40">
          <cell r="BL40">
            <v>1039424605</v>
          </cell>
        </row>
        <row r="41">
          <cell r="BL41">
            <v>296035997</v>
          </cell>
        </row>
        <row r="42">
          <cell r="BL42">
            <v>175218040</v>
          </cell>
        </row>
        <row r="43">
          <cell r="BL43">
            <v>2669554</v>
          </cell>
        </row>
        <row r="44">
          <cell r="BL44">
            <v>55233186</v>
          </cell>
        </row>
        <row r="45">
          <cell r="BL45">
            <v>216920</v>
          </cell>
        </row>
        <row r="46">
          <cell r="BL46">
            <v>43959508</v>
          </cell>
        </row>
        <row r="47">
          <cell r="BL47">
            <v>0</v>
          </cell>
        </row>
        <row r="48">
          <cell r="BL48">
            <v>0</v>
          </cell>
        </row>
        <row r="49">
          <cell r="BL49">
            <v>17725515</v>
          </cell>
        </row>
        <row r="50">
          <cell r="BL50">
            <v>1013274</v>
          </cell>
        </row>
        <row r="51">
          <cell r="BL51">
            <v>114670245</v>
          </cell>
        </row>
        <row r="52">
          <cell r="BL52">
            <v>114670245</v>
          </cell>
        </row>
        <row r="53">
          <cell r="BL53">
            <v>7758940</v>
          </cell>
        </row>
        <row r="54">
          <cell r="BL54">
            <v>490592</v>
          </cell>
        </row>
        <row r="55">
          <cell r="BL55">
            <v>1085696</v>
          </cell>
        </row>
        <row r="56">
          <cell r="BL56">
            <v>85411</v>
          </cell>
        </row>
        <row r="57">
          <cell r="BL57">
            <v>156747</v>
          </cell>
        </row>
        <row r="58">
          <cell r="BL58">
            <v>0</v>
          </cell>
        </row>
        <row r="59">
          <cell r="BL59">
            <v>5371923</v>
          </cell>
        </row>
        <row r="60">
          <cell r="BL60">
            <v>568571</v>
          </cell>
        </row>
        <row r="61">
          <cell r="BL61">
            <v>0</v>
          </cell>
        </row>
        <row r="62">
          <cell r="BL62">
            <v>3206296</v>
          </cell>
        </row>
        <row r="63">
          <cell r="BL63">
            <v>499569</v>
          </cell>
        </row>
        <row r="64">
          <cell r="BL64">
            <v>2706727</v>
          </cell>
        </row>
        <row r="65">
          <cell r="BL65">
            <v>98160494</v>
          </cell>
        </row>
        <row r="66">
          <cell r="BL66">
            <v>50874763</v>
          </cell>
        </row>
        <row r="67">
          <cell r="BL67">
            <v>665874</v>
          </cell>
        </row>
        <row r="68">
          <cell r="BL68">
            <v>46619857</v>
          </cell>
        </row>
        <row r="69">
          <cell r="BL69">
            <v>13907309</v>
          </cell>
        </row>
        <row r="70">
          <cell r="BL70">
            <v>11893282</v>
          </cell>
        </row>
        <row r="71">
          <cell r="BL71">
            <v>2014027</v>
          </cell>
        </row>
        <row r="72">
          <cell r="BL72">
            <v>17672844</v>
          </cell>
        </row>
        <row r="73">
          <cell r="BL73">
            <v>14031707</v>
          </cell>
        </row>
        <row r="74">
          <cell r="BL74">
            <v>1449478</v>
          </cell>
        </row>
        <row r="75">
          <cell r="BL75">
            <v>1808260</v>
          </cell>
        </row>
        <row r="76">
          <cell r="BL76">
            <v>383399</v>
          </cell>
        </row>
        <row r="77">
          <cell r="BL77">
            <v>1074918</v>
          </cell>
        </row>
        <row r="78">
          <cell r="BL78">
            <v>1074918</v>
          </cell>
        </row>
        <row r="79">
          <cell r="BL79">
            <v>0</v>
          </cell>
        </row>
        <row r="80">
          <cell r="BL80">
            <v>0</v>
          </cell>
        </row>
        <row r="81">
          <cell r="BL81">
            <v>9446633</v>
          </cell>
        </row>
        <row r="82">
          <cell r="BL82">
            <v>0</v>
          </cell>
        </row>
        <row r="83">
          <cell r="BL83">
            <v>9429913</v>
          </cell>
        </row>
        <row r="84">
          <cell r="BL84">
            <v>0</v>
          </cell>
        </row>
        <row r="85">
          <cell r="BL85">
            <v>16720</v>
          </cell>
        </row>
        <row r="86">
          <cell r="BL86">
            <v>137793210</v>
          </cell>
        </row>
        <row r="87">
          <cell r="BL87">
            <v>3072451</v>
          </cell>
        </row>
        <row r="88">
          <cell r="BL88">
            <v>41645557</v>
          </cell>
        </row>
        <row r="89">
          <cell r="BL89">
            <v>83324697</v>
          </cell>
        </row>
        <row r="90">
          <cell r="BL90">
            <v>82302</v>
          </cell>
        </row>
        <row r="91">
          <cell r="BL91">
            <v>124447</v>
          </cell>
        </row>
        <row r="92">
          <cell r="BL92">
            <v>437655</v>
          </cell>
        </row>
        <row r="93">
          <cell r="BL93">
            <v>1726156</v>
          </cell>
        </row>
        <row r="94">
          <cell r="BL94">
            <v>827668</v>
          </cell>
        </row>
        <row r="95">
          <cell r="BL95">
            <v>6249201</v>
          </cell>
        </row>
        <row r="96">
          <cell r="BL96">
            <v>303076</v>
          </cell>
        </row>
        <row r="97">
          <cell r="BL97">
            <v>34780576</v>
          </cell>
        </row>
        <row r="98">
          <cell r="BL98">
            <v>25046455</v>
          </cell>
        </row>
        <row r="99">
          <cell r="BL99">
            <v>9734121</v>
          </cell>
        </row>
        <row r="100">
          <cell r="BL100">
            <v>0</v>
          </cell>
        </row>
        <row r="101">
          <cell r="BL101">
            <v>8410949</v>
          </cell>
        </row>
        <row r="102">
          <cell r="BL102">
            <v>320279</v>
          </cell>
        </row>
        <row r="103">
          <cell r="BL103">
            <v>0</v>
          </cell>
        </row>
        <row r="104">
          <cell r="BL104">
            <v>48926</v>
          </cell>
        </row>
        <row r="105">
          <cell r="BL105">
            <v>471145</v>
          </cell>
        </row>
        <row r="106">
          <cell r="BL106">
            <v>7570599</v>
          </cell>
        </row>
        <row r="107">
          <cell r="BL107">
            <v>11772602</v>
          </cell>
        </row>
        <row r="108">
          <cell r="BL108">
            <v>1483</v>
          </cell>
        </row>
        <row r="109">
          <cell r="BL109">
            <v>8478419</v>
          </cell>
        </row>
        <row r="110">
          <cell r="BL110">
            <v>453325</v>
          </cell>
        </row>
        <row r="111">
          <cell r="BL111">
            <v>2734516</v>
          </cell>
        </row>
        <row r="112">
          <cell r="BL112">
            <v>104859</v>
          </cell>
        </row>
        <row r="113">
          <cell r="BL113">
            <v>0</v>
          </cell>
        </row>
        <row r="114">
          <cell r="BL114">
            <v>25840817</v>
          </cell>
        </row>
        <row r="115">
          <cell r="BL115">
            <v>467189</v>
          </cell>
        </row>
        <row r="116">
          <cell r="BL116">
            <v>319576</v>
          </cell>
        </row>
        <row r="117">
          <cell r="BL117">
            <v>75152</v>
          </cell>
        </row>
        <row r="118">
          <cell r="BL118">
            <v>15356945</v>
          </cell>
        </row>
        <row r="119">
          <cell r="BL119">
            <v>0</v>
          </cell>
        </row>
        <row r="120">
          <cell r="BL120">
            <v>9621955</v>
          </cell>
        </row>
        <row r="121">
          <cell r="BL121">
            <v>95098416</v>
          </cell>
        </row>
        <row r="122">
          <cell r="BL122">
            <v>12009958</v>
          </cell>
        </row>
        <row r="123">
          <cell r="BL123">
            <v>13364242</v>
          </cell>
        </row>
        <row r="124">
          <cell r="BL124">
            <v>42279532</v>
          </cell>
        </row>
        <row r="125">
          <cell r="BL125">
            <v>7477789</v>
          </cell>
        </row>
        <row r="126">
          <cell r="BL126">
            <v>5568302</v>
          </cell>
        </row>
        <row r="127">
          <cell r="BL127">
            <v>5700774</v>
          </cell>
        </row>
        <row r="128">
          <cell r="BL128">
            <v>7923294</v>
          </cell>
        </row>
        <row r="129">
          <cell r="BL129">
            <v>774525</v>
          </cell>
        </row>
        <row r="130">
          <cell r="BL130">
            <v>0</v>
          </cell>
        </row>
        <row r="131">
          <cell r="BL131">
            <v>665751</v>
          </cell>
        </row>
        <row r="132">
          <cell r="BL132">
            <v>13291</v>
          </cell>
        </row>
        <row r="133">
          <cell r="BL133">
            <v>652460</v>
          </cell>
        </row>
        <row r="134">
          <cell r="BL134">
            <v>6569248</v>
          </cell>
        </row>
        <row r="135">
          <cell r="BL135">
            <v>1829634</v>
          </cell>
        </row>
        <row r="136">
          <cell r="BL136">
            <v>1075988</v>
          </cell>
        </row>
        <row r="137">
          <cell r="BL137">
            <v>147866</v>
          </cell>
        </row>
        <row r="138">
          <cell r="BL138">
            <v>222301</v>
          </cell>
        </row>
        <row r="139">
          <cell r="BL139">
            <v>200423</v>
          </cell>
        </row>
        <row r="140">
          <cell r="BL140">
            <v>815852</v>
          </cell>
        </row>
        <row r="141">
          <cell r="BL141">
            <v>0</v>
          </cell>
        </row>
        <row r="142">
          <cell r="BL142">
            <v>2277184</v>
          </cell>
        </row>
        <row r="143">
          <cell r="BL143">
            <v>10094367</v>
          </cell>
        </row>
        <row r="144">
          <cell r="BL144">
            <v>9442103</v>
          </cell>
        </row>
        <row r="145">
          <cell r="BL145">
            <v>51932</v>
          </cell>
        </row>
        <row r="146">
          <cell r="BL146">
            <v>600316</v>
          </cell>
        </row>
        <row r="147">
          <cell r="BL147">
            <v>0</v>
          </cell>
        </row>
        <row r="148">
          <cell r="BL148">
            <v>16</v>
          </cell>
        </row>
        <row r="149">
          <cell r="BL149">
            <v>4578591</v>
          </cell>
        </row>
        <row r="150">
          <cell r="BL150">
            <v>460842</v>
          </cell>
        </row>
        <row r="151">
          <cell r="BL151">
            <v>2568228</v>
          </cell>
        </row>
        <row r="152">
          <cell r="BL152">
            <v>702084</v>
          </cell>
        </row>
        <row r="153">
          <cell r="BL153">
            <v>796660</v>
          </cell>
        </row>
        <row r="154">
          <cell r="BL154">
            <v>50777</v>
          </cell>
        </row>
        <row r="155">
          <cell r="BL155">
            <v>0</v>
          </cell>
        </row>
        <row r="156">
          <cell r="BL156">
            <v>112737412</v>
          </cell>
        </row>
        <row r="157">
          <cell r="BL157">
            <v>45068108</v>
          </cell>
        </row>
        <row r="158">
          <cell r="BL158">
            <v>13884158</v>
          </cell>
        </row>
        <row r="159">
          <cell r="BL159">
            <v>15722918</v>
          </cell>
        </row>
        <row r="160">
          <cell r="BL160">
            <v>37735772</v>
          </cell>
        </row>
        <row r="161">
          <cell r="BL161">
            <v>0</v>
          </cell>
        </row>
        <row r="162">
          <cell r="BL162">
            <v>326456</v>
          </cell>
        </row>
        <row r="163">
          <cell r="BL163">
            <v>731008</v>
          </cell>
        </row>
        <row r="164">
          <cell r="BL164">
            <v>1527</v>
          </cell>
        </row>
        <row r="165">
          <cell r="BL165">
            <v>91040</v>
          </cell>
        </row>
        <row r="166">
          <cell r="BL166">
            <v>405107</v>
          </cell>
        </row>
        <row r="167">
          <cell r="BL167">
            <v>233334</v>
          </cell>
        </row>
        <row r="168">
          <cell r="BL168">
            <v>28417982</v>
          </cell>
        </row>
        <row r="169">
          <cell r="BL169">
            <v>20437296</v>
          </cell>
        </row>
        <row r="170">
          <cell r="BL170">
            <v>7980686</v>
          </cell>
        </row>
        <row r="171">
          <cell r="BL171">
            <v>0</v>
          </cell>
        </row>
        <row r="172">
          <cell r="BL172">
            <v>0</v>
          </cell>
        </row>
        <row r="173">
          <cell r="BL173">
            <v>0</v>
          </cell>
        </row>
        <row r="174">
          <cell r="BL174">
            <v>0</v>
          </cell>
        </row>
        <row r="175">
          <cell r="BL175">
            <v>0</v>
          </cell>
        </row>
        <row r="176">
          <cell r="BL176">
            <v>0</v>
          </cell>
        </row>
        <row r="177">
          <cell r="BL177">
            <v>0</v>
          </cell>
        </row>
        <row r="178">
          <cell r="BL178">
            <v>0</v>
          </cell>
        </row>
        <row r="179">
          <cell r="BL179">
            <v>0</v>
          </cell>
        </row>
        <row r="180">
          <cell r="BL180">
            <v>0</v>
          </cell>
        </row>
        <row r="181">
          <cell r="BL181">
            <v>162500</v>
          </cell>
        </row>
        <row r="182">
          <cell r="BL182">
            <v>162500</v>
          </cell>
        </row>
        <row r="183">
          <cell r="BL183">
            <v>0</v>
          </cell>
        </row>
        <row r="184">
          <cell r="BL184">
            <v>0</v>
          </cell>
        </row>
        <row r="185">
          <cell r="BL185">
            <v>162500</v>
          </cell>
        </row>
        <row r="186">
          <cell r="BL186">
            <v>0</v>
          </cell>
        </row>
        <row r="187">
          <cell r="BL187">
            <v>0</v>
          </cell>
        </row>
        <row r="188">
          <cell r="BL188">
            <v>0</v>
          </cell>
        </row>
        <row r="189">
          <cell r="BL189">
            <v>0</v>
          </cell>
        </row>
        <row r="190">
          <cell r="BL190">
            <v>0</v>
          </cell>
        </row>
        <row r="191">
          <cell r="BL191">
            <v>14288597</v>
          </cell>
        </row>
      </sheetData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"/>
      <sheetName val="filtros"/>
      <sheetName val="Aliceweb_parte_1"/>
    </sheetNames>
    <sheetDataSet>
      <sheetData sheetId="0">
        <row r="12">
          <cell r="BL12">
            <v>1646675630</v>
          </cell>
        </row>
        <row r="13">
          <cell r="BL13">
            <v>704280956</v>
          </cell>
        </row>
        <row r="14">
          <cell r="BL14">
            <v>703652755</v>
          </cell>
        </row>
        <row r="15">
          <cell r="BL15">
            <v>692563905</v>
          </cell>
        </row>
        <row r="16">
          <cell r="BL16">
            <v>272846</v>
          </cell>
        </row>
        <row r="17">
          <cell r="BL17">
            <v>8210338</v>
          </cell>
        </row>
        <row r="18">
          <cell r="BL18">
            <v>2605666</v>
          </cell>
        </row>
        <row r="19">
          <cell r="BL19">
            <v>0</v>
          </cell>
        </row>
        <row r="20">
          <cell r="BL20">
            <v>0</v>
          </cell>
        </row>
        <row r="21">
          <cell r="BL21">
            <v>0</v>
          </cell>
        </row>
        <row r="22">
          <cell r="BL22">
            <v>0</v>
          </cell>
        </row>
        <row r="23">
          <cell r="BL23">
            <v>628201</v>
          </cell>
        </row>
        <row r="24">
          <cell r="BL24">
            <v>628201</v>
          </cell>
        </row>
        <row r="25">
          <cell r="BL25">
            <v>79534</v>
          </cell>
        </row>
        <row r="26">
          <cell r="BL26">
            <v>79534</v>
          </cell>
        </row>
        <row r="27">
          <cell r="BL27">
            <v>79534</v>
          </cell>
        </row>
        <row r="28">
          <cell r="BL28">
            <v>1086197</v>
          </cell>
        </row>
        <row r="29">
          <cell r="BL29">
            <v>42390</v>
          </cell>
        </row>
        <row r="30">
          <cell r="BL30">
            <v>42390</v>
          </cell>
        </row>
        <row r="31">
          <cell r="BL31">
            <v>487</v>
          </cell>
        </row>
        <row r="32">
          <cell r="BL32">
            <v>487</v>
          </cell>
        </row>
        <row r="33">
          <cell r="BL33">
            <v>0</v>
          </cell>
        </row>
        <row r="34">
          <cell r="BL34">
            <v>0</v>
          </cell>
        </row>
        <row r="35">
          <cell r="BL35">
            <v>0</v>
          </cell>
        </row>
        <row r="36">
          <cell r="BL36">
            <v>0</v>
          </cell>
        </row>
        <row r="37">
          <cell r="BL37">
            <v>1043320</v>
          </cell>
        </row>
        <row r="38">
          <cell r="BL38">
            <v>210608</v>
          </cell>
        </row>
        <row r="39">
          <cell r="BL39">
            <v>832712</v>
          </cell>
        </row>
        <row r="40">
          <cell r="BL40">
            <v>921235754</v>
          </cell>
        </row>
        <row r="41">
          <cell r="BL41">
            <v>326542558</v>
          </cell>
        </row>
        <row r="42">
          <cell r="BL42">
            <v>174597236</v>
          </cell>
        </row>
        <row r="43">
          <cell r="BL43">
            <v>1902382</v>
          </cell>
        </row>
        <row r="44">
          <cell r="BL44">
            <v>124660185</v>
          </cell>
        </row>
        <row r="45">
          <cell r="BL45">
            <v>44641</v>
          </cell>
        </row>
        <row r="46">
          <cell r="BL46">
            <v>10742235</v>
          </cell>
        </row>
        <row r="47">
          <cell r="BL47">
            <v>298552</v>
          </cell>
        </row>
        <row r="48">
          <cell r="BL48">
            <v>666</v>
          </cell>
        </row>
        <row r="49">
          <cell r="BL49">
            <v>13330203</v>
          </cell>
        </row>
        <row r="50">
          <cell r="BL50">
            <v>966458</v>
          </cell>
        </row>
        <row r="51">
          <cell r="BL51">
            <v>54171794</v>
          </cell>
        </row>
        <row r="52">
          <cell r="BL52">
            <v>54171794</v>
          </cell>
        </row>
        <row r="53">
          <cell r="BL53">
            <v>8182024</v>
          </cell>
        </row>
        <row r="54">
          <cell r="BL54">
            <v>477112</v>
          </cell>
        </row>
        <row r="55">
          <cell r="BL55">
            <v>965457</v>
          </cell>
        </row>
        <row r="56">
          <cell r="BL56">
            <v>158672</v>
          </cell>
        </row>
        <row r="57">
          <cell r="BL57">
            <v>223627</v>
          </cell>
        </row>
        <row r="58">
          <cell r="BL58">
            <v>0</v>
          </cell>
        </row>
        <row r="59">
          <cell r="BL59">
            <v>5467150</v>
          </cell>
        </row>
        <row r="60">
          <cell r="BL60">
            <v>890006</v>
          </cell>
        </row>
        <row r="61">
          <cell r="BL61">
            <v>0</v>
          </cell>
        </row>
        <row r="62">
          <cell r="BL62">
            <v>4013704</v>
          </cell>
        </row>
        <row r="63">
          <cell r="BL63">
            <v>415204</v>
          </cell>
        </row>
        <row r="64">
          <cell r="BL64">
            <v>3598500</v>
          </cell>
        </row>
        <row r="65">
          <cell r="BL65">
            <v>83542130</v>
          </cell>
        </row>
        <row r="66">
          <cell r="BL66">
            <v>49367911</v>
          </cell>
        </row>
        <row r="67">
          <cell r="BL67">
            <v>584822</v>
          </cell>
        </row>
        <row r="68">
          <cell r="BL68">
            <v>33589397</v>
          </cell>
        </row>
        <row r="69">
          <cell r="BL69">
            <v>10076116</v>
          </cell>
        </row>
        <row r="70">
          <cell r="BL70">
            <v>7587961</v>
          </cell>
        </row>
        <row r="71">
          <cell r="BL71">
            <v>2488155</v>
          </cell>
        </row>
        <row r="72">
          <cell r="BL72">
            <v>7709867</v>
          </cell>
        </row>
        <row r="73">
          <cell r="BL73">
            <v>3863604</v>
          </cell>
        </row>
        <row r="74">
          <cell r="BL74">
            <v>1747860</v>
          </cell>
        </row>
        <row r="75">
          <cell r="BL75">
            <v>1872783</v>
          </cell>
        </row>
        <row r="76">
          <cell r="BL76">
            <v>225620</v>
          </cell>
        </row>
        <row r="77">
          <cell r="BL77">
            <v>681029</v>
          </cell>
        </row>
        <row r="78">
          <cell r="BL78">
            <v>670979</v>
          </cell>
        </row>
        <row r="79">
          <cell r="BL79">
            <v>10050</v>
          </cell>
        </row>
        <row r="80">
          <cell r="BL80">
            <v>0</v>
          </cell>
        </row>
        <row r="81">
          <cell r="BL81">
            <v>68411</v>
          </cell>
        </row>
        <row r="82">
          <cell r="BL82">
            <v>0</v>
          </cell>
        </row>
        <row r="83">
          <cell r="BL83">
            <v>39694</v>
          </cell>
        </row>
        <row r="84">
          <cell r="BL84">
            <v>0</v>
          </cell>
        </row>
        <row r="85">
          <cell r="BL85">
            <v>28717</v>
          </cell>
        </row>
        <row r="86">
          <cell r="BL86">
            <v>156018026</v>
          </cell>
        </row>
        <row r="87">
          <cell r="BL87">
            <v>11830113</v>
          </cell>
        </row>
        <row r="88">
          <cell r="BL88">
            <v>41152458</v>
          </cell>
        </row>
        <row r="89">
          <cell r="BL89">
            <v>89769922</v>
          </cell>
        </row>
        <row r="90">
          <cell r="BL90">
            <v>46283</v>
          </cell>
        </row>
        <row r="91">
          <cell r="BL91">
            <v>657503</v>
          </cell>
        </row>
        <row r="92">
          <cell r="BL92">
            <v>7227</v>
          </cell>
        </row>
        <row r="93">
          <cell r="BL93">
            <v>2457564</v>
          </cell>
        </row>
        <row r="94">
          <cell r="BL94">
            <v>873406</v>
          </cell>
        </row>
        <row r="95">
          <cell r="BL95">
            <v>4494587</v>
          </cell>
        </row>
        <row r="96">
          <cell r="BL96">
            <v>4728963</v>
          </cell>
        </row>
        <row r="97">
          <cell r="BL97">
            <v>30659805</v>
          </cell>
        </row>
        <row r="98">
          <cell r="BL98">
            <v>22095127</v>
          </cell>
        </row>
        <row r="99">
          <cell r="BL99">
            <v>8564678</v>
          </cell>
        </row>
        <row r="100">
          <cell r="BL100">
            <v>0</v>
          </cell>
        </row>
        <row r="101">
          <cell r="BL101">
            <v>8705388</v>
          </cell>
        </row>
        <row r="102">
          <cell r="BL102">
            <v>240050</v>
          </cell>
        </row>
        <row r="103">
          <cell r="BL103">
            <v>0</v>
          </cell>
        </row>
        <row r="104">
          <cell r="BL104">
            <v>21080</v>
          </cell>
        </row>
        <row r="105">
          <cell r="BL105">
            <v>373425</v>
          </cell>
        </row>
        <row r="106">
          <cell r="BL106">
            <v>8070833</v>
          </cell>
        </row>
        <row r="107">
          <cell r="BL107">
            <v>12086978</v>
          </cell>
        </row>
        <row r="108">
          <cell r="BL108">
            <v>2278</v>
          </cell>
        </row>
        <row r="109">
          <cell r="BL109">
            <v>8910419</v>
          </cell>
        </row>
        <row r="110">
          <cell r="BL110">
            <v>430062</v>
          </cell>
        </row>
        <row r="111">
          <cell r="BL111">
            <v>2495601</v>
          </cell>
        </row>
        <row r="112">
          <cell r="BL112">
            <v>248618</v>
          </cell>
        </row>
        <row r="113">
          <cell r="BL113">
            <v>0</v>
          </cell>
        </row>
        <row r="114">
          <cell r="BL114">
            <v>22703391</v>
          </cell>
        </row>
        <row r="115">
          <cell r="BL115">
            <v>781850</v>
          </cell>
        </row>
        <row r="116">
          <cell r="BL116">
            <v>150210</v>
          </cell>
        </row>
        <row r="117">
          <cell r="BL117">
            <v>48306</v>
          </cell>
        </row>
        <row r="118">
          <cell r="BL118">
            <v>12657410</v>
          </cell>
        </row>
        <row r="119">
          <cell r="BL119">
            <v>0</v>
          </cell>
        </row>
        <row r="120">
          <cell r="BL120">
            <v>9065615</v>
          </cell>
        </row>
        <row r="121">
          <cell r="BL121">
            <v>85522598</v>
          </cell>
        </row>
        <row r="122">
          <cell r="BL122">
            <v>11176925</v>
          </cell>
        </row>
        <row r="123">
          <cell r="BL123">
            <v>13616033</v>
          </cell>
        </row>
        <row r="124">
          <cell r="BL124">
            <v>30748982</v>
          </cell>
        </row>
        <row r="125">
          <cell r="BL125">
            <v>7364816</v>
          </cell>
        </row>
        <row r="126">
          <cell r="BL126">
            <v>3875561</v>
          </cell>
        </row>
        <row r="127">
          <cell r="BL127">
            <v>8274187</v>
          </cell>
        </row>
        <row r="128">
          <cell r="BL128">
            <v>9957528</v>
          </cell>
        </row>
        <row r="129">
          <cell r="BL129">
            <v>508566</v>
          </cell>
        </row>
        <row r="130">
          <cell r="BL130">
            <v>0</v>
          </cell>
        </row>
        <row r="131">
          <cell r="BL131">
            <v>676869</v>
          </cell>
        </row>
        <row r="132">
          <cell r="BL132">
            <v>25367</v>
          </cell>
        </row>
        <row r="133">
          <cell r="BL133">
            <v>651502</v>
          </cell>
        </row>
        <row r="134">
          <cell r="BL134">
            <v>4861027</v>
          </cell>
        </row>
        <row r="135">
          <cell r="BL135">
            <v>1524609</v>
          </cell>
        </row>
        <row r="136">
          <cell r="BL136">
            <v>880468</v>
          </cell>
        </row>
        <row r="137">
          <cell r="BL137">
            <v>72457</v>
          </cell>
        </row>
        <row r="138">
          <cell r="BL138">
            <v>151916</v>
          </cell>
        </row>
        <row r="139">
          <cell r="BL139">
            <v>187787</v>
          </cell>
        </row>
        <row r="140">
          <cell r="BL140">
            <v>772243</v>
          </cell>
        </row>
        <row r="141">
          <cell r="BL141">
            <v>0</v>
          </cell>
        </row>
        <row r="142">
          <cell r="BL142">
            <v>1271547</v>
          </cell>
        </row>
        <row r="143">
          <cell r="BL143">
            <v>8888114</v>
          </cell>
        </row>
        <row r="144">
          <cell r="BL144">
            <v>8122459</v>
          </cell>
        </row>
        <row r="145">
          <cell r="BL145">
            <v>152997</v>
          </cell>
        </row>
        <row r="146">
          <cell r="BL146">
            <v>612657</v>
          </cell>
        </row>
        <row r="147">
          <cell r="BL147">
            <v>0</v>
          </cell>
        </row>
        <row r="148">
          <cell r="BL148">
            <v>1</v>
          </cell>
        </row>
        <row r="149">
          <cell r="BL149">
            <v>4218668</v>
          </cell>
        </row>
        <row r="150">
          <cell r="BL150">
            <v>470113</v>
          </cell>
        </row>
        <row r="151">
          <cell r="BL151">
            <v>2181118</v>
          </cell>
        </row>
        <row r="152">
          <cell r="BL152">
            <v>628596</v>
          </cell>
        </row>
        <row r="153">
          <cell r="BL153">
            <v>931608</v>
          </cell>
        </row>
        <row r="154">
          <cell r="BL154">
            <v>7233</v>
          </cell>
        </row>
        <row r="155">
          <cell r="BL155">
            <v>0</v>
          </cell>
        </row>
        <row r="156">
          <cell r="BL156">
            <v>66389027</v>
          </cell>
        </row>
        <row r="157">
          <cell r="BL157">
            <v>9931946</v>
          </cell>
        </row>
        <row r="158">
          <cell r="BL158">
            <v>5772471</v>
          </cell>
        </row>
        <row r="159">
          <cell r="BL159">
            <v>14980862</v>
          </cell>
        </row>
        <row r="160">
          <cell r="BL160">
            <v>33827966</v>
          </cell>
        </row>
        <row r="161">
          <cell r="BL161">
            <v>0</v>
          </cell>
        </row>
        <row r="162">
          <cell r="BL162">
            <v>1875782</v>
          </cell>
        </row>
        <row r="163">
          <cell r="BL163">
            <v>668286</v>
          </cell>
        </row>
        <row r="164">
          <cell r="BL164">
            <v>0</v>
          </cell>
        </row>
        <row r="165">
          <cell r="BL165">
            <v>85294</v>
          </cell>
        </row>
        <row r="166">
          <cell r="BL166">
            <v>392117</v>
          </cell>
        </row>
        <row r="167">
          <cell r="BL167">
            <v>190875</v>
          </cell>
        </row>
        <row r="168">
          <cell r="BL168">
            <v>24849944</v>
          </cell>
        </row>
        <row r="169">
          <cell r="BL169">
            <v>14913293</v>
          </cell>
        </row>
        <row r="170">
          <cell r="BL170">
            <v>9936651</v>
          </cell>
        </row>
        <row r="171">
          <cell r="BL171">
            <v>0</v>
          </cell>
        </row>
        <row r="172">
          <cell r="BL172">
            <v>0</v>
          </cell>
        </row>
        <row r="173">
          <cell r="BL173">
            <v>0</v>
          </cell>
        </row>
        <row r="174">
          <cell r="BL174">
            <v>0</v>
          </cell>
        </row>
        <row r="175">
          <cell r="BL175">
            <v>0</v>
          </cell>
        </row>
        <row r="176">
          <cell r="BL176">
            <v>0</v>
          </cell>
        </row>
        <row r="177">
          <cell r="BL177">
            <v>0</v>
          </cell>
        </row>
        <row r="178">
          <cell r="BL178">
            <v>0</v>
          </cell>
        </row>
        <row r="179">
          <cell r="BL179">
            <v>0</v>
          </cell>
        </row>
        <row r="180">
          <cell r="BL180">
            <v>0</v>
          </cell>
        </row>
        <row r="181">
          <cell r="BL181">
            <v>583</v>
          </cell>
        </row>
        <row r="182">
          <cell r="BL182">
            <v>583</v>
          </cell>
        </row>
        <row r="183">
          <cell r="BL183">
            <v>0</v>
          </cell>
        </row>
        <row r="184">
          <cell r="BL184">
            <v>0</v>
          </cell>
        </row>
        <row r="185">
          <cell r="BL185">
            <v>583</v>
          </cell>
        </row>
        <row r="186">
          <cell r="BL186">
            <v>0</v>
          </cell>
        </row>
        <row r="187">
          <cell r="BL187">
            <v>0</v>
          </cell>
        </row>
        <row r="188">
          <cell r="BL188">
            <v>0</v>
          </cell>
        </row>
        <row r="189">
          <cell r="BL189">
            <v>0</v>
          </cell>
        </row>
        <row r="190">
          <cell r="BL190">
            <v>0</v>
          </cell>
        </row>
        <row r="191">
          <cell r="BL191">
            <v>19992606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"/>
      <sheetName val="filtros"/>
      <sheetName val="Aliceweb_parte_1"/>
    </sheetNames>
    <sheetDataSet>
      <sheetData sheetId="0">
        <row r="12">
          <cell r="BL12">
            <v>1412795220</v>
          </cell>
        </row>
        <row r="13">
          <cell r="BL13">
            <v>244219474</v>
          </cell>
        </row>
        <row r="14">
          <cell r="BL14">
            <v>243917229</v>
          </cell>
        </row>
        <row r="15">
          <cell r="BL15">
            <v>229922278</v>
          </cell>
        </row>
        <row r="16">
          <cell r="BL16">
            <v>229414</v>
          </cell>
        </row>
        <row r="17">
          <cell r="BL17">
            <v>10323451</v>
          </cell>
        </row>
        <row r="18">
          <cell r="BL18">
            <v>3442086</v>
          </cell>
        </row>
        <row r="19">
          <cell r="BL19">
            <v>0</v>
          </cell>
        </row>
        <row r="20">
          <cell r="BL20">
            <v>0</v>
          </cell>
        </row>
        <row r="21">
          <cell r="BL21">
            <v>0</v>
          </cell>
        </row>
        <row r="22">
          <cell r="BL22">
            <v>0</v>
          </cell>
        </row>
        <row r="23">
          <cell r="BL23">
            <v>302245</v>
          </cell>
        </row>
        <row r="24">
          <cell r="BL24">
            <v>302245</v>
          </cell>
        </row>
        <row r="25">
          <cell r="BL25">
            <v>99348</v>
          </cell>
        </row>
        <row r="26">
          <cell r="BL26">
            <v>99348</v>
          </cell>
        </row>
        <row r="27">
          <cell r="BL27">
            <v>99348</v>
          </cell>
        </row>
        <row r="28">
          <cell r="BL28">
            <v>1710475</v>
          </cell>
        </row>
        <row r="29">
          <cell r="BL29">
            <v>27866</v>
          </cell>
        </row>
        <row r="30">
          <cell r="BL30">
            <v>27866</v>
          </cell>
        </row>
        <row r="31">
          <cell r="BL31">
            <v>5918</v>
          </cell>
        </row>
        <row r="32">
          <cell r="BL32">
            <v>5918</v>
          </cell>
        </row>
        <row r="33">
          <cell r="BL33">
            <v>0</v>
          </cell>
        </row>
        <row r="34">
          <cell r="BL34">
            <v>0</v>
          </cell>
        </row>
        <row r="35">
          <cell r="BL35">
            <v>0</v>
          </cell>
        </row>
        <row r="36">
          <cell r="BL36">
            <v>0</v>
          </cell>
        </row>
        <row r="37">
          <cell r="BL37">
            <v>1676691</v>
          </cell>
        </row>
        <row r="38">
          <cell r="BL38">
            <v>465875</v>
          </cell>
        </row>
        <row r="39">
          <cell r="BL39">
            <v>1210816</v>
          </cell>
        </row>
        <row r="40">
          <cell r="BL40">
            <v>1146611512</v>
          </cell>
        </row>
        <row r="41">
          <cell r="BL41">
            <v>291467545</v>
          </cell>
        </row>
        <row r="42">
          <cell r="BL42">
            <v>202687477</v>
          </cell>
        </row>
        <row r="43">
          <cell r="BL43">
            <v>3875902</v>
          </cell>
        </row>
        <row r="44">
          <cell r="BL44">
            <v>43104229</v>
          </cell>
        </row>
        <row r="45">
          <cell r="BL45">
            <v>4825</v>
          </cell>
        </row>
        <row r="46">
          <cell r="BL46">
            <v>27383812</v>
          </cell>
        </row>
        <row r="47">
          <cell r="BL47">
            <v>1078</v>
          </cell>
        </row>
        <row r="48">
          <cell r="BL48">
            <v>0</v>
          </cell>
        </row>
        <row r="49">
          <cell r="BL49">
            <v>12285112</v>
          </cell>
        </row>
        <row r="50">
          <cell r="BL50">
            <v>2125110</v>
          </cell>
        </row>
        <row r="51">
          <cell r="BL51">
            <v>100249522</v>
          </cell>
        </row>
        <row r="52">
          <cell r="BL52">
            <v>100249522</v>
          </cell>
        </row>
        <row r="53">
          <cell r="BL53">
            <v>6696852</v>
          </cell>
        </row>
        <row r="54">
          <cell r="BL54">
            <v>853349</v>
          </cell>
        </row>
        <row r="55">
          <cell r="BL55">
            <v>2166454</v>
          </cell>
        </row>
        <row r="56">
          <cell r="BL56">
            <v>129906</v>
          </cell>
        </row>
        <row r="57">
          <cell r="BL57">
            <v>139060</v>
          </cell>
        </row>
        <row r="58">
          <cell r="BL58">
            <v>0</v>
          </cell>
        </row>
        <row r="59">
          <cell r="BL59">
            <v>3119148</v>
          </cell>
        </row>
        <row r="60">
          <cell r="BL60">
            <v>288935</v>
          </cell>
        </row>
        <row r="61">
          <cell r="BL61">
            <v>0</v>
          </cell>
        </row>
        <row r="62">
          <cell r="BL62">
            <v>3835296</v>
          </cell>
        </row>
        <row r="63">
          <cell r="BL63">
            <v>277999</v>
          </cell>
        </row>
        <row r="64">
          <cell r="BL64">
            <v>3557297</v>
          </cell>
        </row>
        <row r="65">
          <cell r="BL65">
            <v>80568298</v>
          </cell>
        </row>
        <row r="66">
          <cell r="BL66">
            <v>39540176</v>
          </cell>
        </row>
        <row r="67">
          <cell r="BL67">
            <v>692655</v>
          </cell>
        </row>
        <row r="68">
          <cell r="BL68">
            <v>40335467</v>
          </cell>
        </row>
        <row r="69">
          <cell r="BL69">
            <v>13442173</v>
          </cell>
        </row>
        <row r="70">
          <cell r="BL70">
            <v>11682738</v>
          </cell>
        </row>
        <row r="71">
          <cell r="BL71">
            <v>1759435</v>
          </cell>
        </row>
        <row r="72">
          <cell r="BL72">
            <v>11947325</v>
          </cell>
        </row>
        <row r="73">
          <cell r="BL73">
            <v>8351118</v>
          </cell>
        </row>
        <row r="74">
          <cell r="BL74">
            <v>1482147</v>
          </cell>
        </row>
        <row r="75">
          <cell r="BL75">
            <v>1970926</v>
          </cell>
        </row>
        <row r="76">
          <cell r="BL76">
            <v>143134</v>
          </cell>
        </row>
        <row r="77">
          <cell r="BL77">
            <v>68095</v>
          </cell>
        </row>
        <row r="78">
          <cell r="BL78">
            <v>68095</v>
          </cell>
        </row>
        <row r="79">
          <cell r="BL79">
            <v>0</v>
          </cell>
        </row>
        <row r="80">
          <cell r="BL80">
            <v>0</v>
          </cell>
        </row>
        <row r="81">
          <cell r="BL81">
            <v>118934630</v>
          </cell>
        </row>
        <row r="82">
          <cell r="BL82">
            <v>0</v>
          </cell>
        </row>
        <row r="83">
          <cell r="BL83">
            <v>118934630</v>
          </cell>
        </row>
        <row r="84">
          <cell r="BL84">
            <v>0</v>
          </cell>
        </row>
        <row r="85">
          <cell r="BL85">
            <v>0</v>
          </cell>
        </row>
        <row r="86">
          <cell r="BL86">
            <v>194232133</v>
          </cell>
        </row>
        <row r="87">
          <cell r="BL87">
            <v>7237251</v>
          </cell>
        </row>
        <row r="88">
          <cell r="BL88">
            <v>72810789</v>
          </cell>
        </row>
        <row r="89">
          <cell r="BL89">
            <v>78800183</v>
          </cell>
        </row>
        <row r="90">
          <cell r="BL90">
            <v>7044562</v>
          </cell>
        </row>
        <row r="91">
          <cell r="BL91">
            <v>1891591</v>
          </cell>
        </row>
        <row r="92">
          <cell r="BL92">
            <v>218599</v>
          </cell>
        </row>
        <row r="93">
          <cell r="BL93">
            <v>620384</v>
          </cell>
        </row>
        <row r="94">
          <cell r="BL94">
            <v>729253</v>
          </cell>
        </row>
        <row r="95">
          <cell r="BL95">
            <v>5568399</v>
          </cell>
        </row>
        <row r="96">
          <cell r="BL96">
            <v>19311122</v>
          </cell>
        </row>
        <row r="97">
          <cell r="BL97">
            <v>31042980</v>
          </cell>
        </row>
        <row r="98">
          <cell r="BL98">
            <v>24648271</v>
          </cell>
        </row>
        <row r="99">
          <cell r="BL99">
            <v>6394709</v>
          </cell>
        </row>
        <row r="100">
          <cell r="BL100">
            <v>0</v>
          </cell>
        </row>
        <row r="101">
          <cell r="BL101">
            <v>8230683</v>
          </cell>
        </row>
        <row r="102">
          <cell r="BL102">
            <v>327575</v>
          </cell>
        </row>
        <row r="103">
          <cell r="BL103">
            <v>0</v>
          </cell>
        </row>
        <row r="104">
          <cell r="BL104">
            <v>52495</v>
          </cell>
        </row>
        <row r="105">
          <cell r="BL105">
            <v>520482</v>
          </cell>
        </row>
        <row r="106">
          <cell r="BL106">
            <v>7330131</v>
          </cell>
        </row>
        <row r="107">
          <cell r="BL107">
            <v>6340373</v>
          </cell>
        </row>
        <row r="108">
          <cell r="BL108">
            <v>569</v>
          </cell>
        </row>
        <row r="109">
          <cell r="BL109">
            <v>5221213</v>
          </cell>
        </row>
        <row r="110">
          <cell r="BL110">
            <v>555942</v>
          </cell>
        </row>
        <row r="111">
          <cell r="BL111">
            <v>487718</v>
          </cell>
        </row>
        <row r="112">
          <cell r="BL112">
            <v>74931</v>
          </cell>
        </row>
        <row r="113">
          <cell r="BL113">
            <v>0</v>
          </cell>
        </row>
        <row r="114">
          <cell r="BL114">
            <v>30271973</v>
          </cell>
        </row>
        <row r="115">
          <cell r="BL115">
            <v>5429069</v>
          </cell>
        </row>
        <row r="116">
          <cell r="BL116">
            <v>61175</v>
          </cell>
        </row>
        <row r="117">
          <cell r="BL117">
            <v>47816</v>
          </cell>
        </row>
        <row r="118">
          <cell r="BL118">
            <v>14054554</v>
          </cell>
        </row>
        <row r="119">
          <cell r="BL119">
            <v>0</v>
          </cell>
        </row>
        <row r="120">
          <cell r="BL120">
            <v>10679359</v>
          </cell>
        </row>
        <row r="121">
          <cell r="BL121">
            <v>113260860</v>
          </cell>
        </row>
        <row r="122">
          <cell r="BL122">
            <v>13032101</v>
          </cell>
        </row>
        <row r="123">
          <cell r="BL123">
            <v>12326084</v>
          </cell>
        </row>
        <row r="124">
          <cell r="BL124">
            <v>55185760</v>
          </cell>
        </row>
        <row r="125">
          <cell r="BL125">
            <v>6831049</v>
          </cell>
        </row>
        <row r="126">
          <cell r="BL126">
            <v>4794643</v>
          </cell>
        </row>
        <row r="127">
          <cell r="BL127">
            <v>4059695</v>
          </cell>
        </row>
        <row r="128">
          <cell r="BL128">
            <v>15358247</v>
          </cell>
        </row>
        <row r="129">
          <cell r="BL129">
            <v>1673281</v>
          </cell>
        </row>
        <row r="130">
          <cell r="BL130">
            <v>0</v>
          </cell>
        </row>
        <row r="131">
          <cell r="BL131">
            <v>804394</v>
          </cell>
        </row>
        <row r="132">
          <cell r="BL132">
            <v>23967</v>
          </cell>
        </row>
        <row r="133">
          <cell r="BL133">
            <v>780427</v>
          </cell>
        </row>
        <row r="134">
          <cell r="BL134">
            <v>10955839</v>
          </cell>
        </row>
        <row r="135">
          <cell r="BL135">
            <v>8417374</v>
          </cell>
        </row>
        <row r="136">
          <cell r="BL136">
            <v>841894</v>
          </cell>
        </row>
        <row r="137">
          <cell r="BL137">
            <v>36319</v>
          </cell>
        </row>
        <row r="138">
          <cell r="BL138">
            <v>150636</v>
          </cell>
        </row>
        <row r="139">
          <cell r="BL139">
            <v>165796</v>
          </cell>
        </row>
        <row r="140">
          <cell r="BL140">
            <v>685535</v>
          </cell>
        </row>
        <row r="141">
          <cell r="BL141">
            <v>0</v>
          </cell>
        </row>
        <row r="142">
          <cell r="BL142">
            <v>658285</v>
          </cell>
        </row>
        <row r="143">
          <cell r="BL143">
            <v>7408879</v>
          </cell>
        </row>
        <row r="144">
          <cell r="BL144">
            <v>6780526</v>
          </cell>
        </row>
        <row r="145">
          <cell r="BL145">
            <v>57863</v>
          </cell>
        </row>
        <row r="146">
          <cell r="BL146">
            <v>570490</v>
          </cell>
        </row>
        <row r="147">
          <cell r="BL147">
            <v>0</v>
          </cell>
        </row>
        <row r="148">
          <cell r="BL148">
            <v>0</v>
          </cell>
        </row>
        <row r="149">
          <cell r="BL149">
            <v>4482609</v>
          </cell>
        </row>
        <row r="150">
          <cell r="BL150">
            <v>482333</v>
          </cell>
        </row>
        <row r="151">
          <cell r="BL151">
            <v>2450982</v>
          </cell>
        </row>
        <row r="152">
          <cell r="BL152">
            <v>726237</v>
          </cell>
        </row>
        <row r="153">
          <cell r="BL153">
            <v>820313</v>
          </cell>
        </row>
        <row r="154">
          <cell r="BL154">
            <v>2744</v>
          </cell>
        </row>
        <row r="155">
          <cell r="BL155">
            <v>0</v>
          </cell>
        </row>
        <row r="156">
          <cell r="BL156">
            <v>87133774</v>
          </cell>
        </row>
        <row r="157">
          <cell r="BL157">
            <v>17676984</v>
          </cell>
        </row>
        <row r="158">
          <cell r="BL158">
            <v>3138641</v>
          </cell>
        </row>
        <row r="159">
          <cell r="BL159">
            <v>27334211</v>
          </cell>
        </row>
        <row r="160">
          <cell r="BL160">
            <v>38779980</v>
          </cell>
        </row>
        <row r="161">
          <cell r="BL161">
            <v>0</v>
          </cell>
        </row>
        <row r="162">
          <cell r="BL162">
            <v>203958</v>
          </cell>
        </row>
        <row r="163">
          <cell r="BL163">
            <v>750805</v>
          </cell>
        </row>
        <row r="164">
          <cell r="BL164">
            <v>39991</v>
          </cell>
        </row>
        <row r="165">
          <cell r="BL165">
            <v>280800</v>
          </cell>
        </row>
        <row r="166">
          <cell r="BL166">
            <v>276874</v>
          </cell>
        </row>
        <row r="167">
          <cell r="BL167">
            <v>153140</v>
          </cell>
        </row>
        <row r="168">
          <cell r="BL168">
            <v>24486474</v>
          </cell>
        </row>
        <row r="169">
          <cell r="BL169">
            <v>15680907</v>
          </cell>
        </row>
        <row r="170">
          <cell r="BL170">
            <v>8805567</v>
          </cell>
        </row>
        <row r="171">
          <cell r="BL171">
            <v>5</v>
          </cell>
        </row>
        <row r="172">
          <cell r="BL172">
            <v>5</v>
          </cell>
        </row>
        <row r="173">
          <cell r="BL173">
            <v>0</v>
          </cell>
        </row>
        <row r="174">
          <cell r="BL174">
            <v>5</v>
          </cell>
        </row>
        <row r="175">
          <cell r="BL175">
            <v>0</v>
          </cell>
        </row>
        <row r="176">
          <cell r="BL176">
            <v>0</v>
          </cell>
        </row>
        <row r="177">
          <cell r="BL177">
            <v>0</v>
          </cell>
        </row>
        <row r="178">
          <cell r="BL178">
            <v>0</v>
          </cell>
        </row>
        <row r="179">
          <cell r="BL179">
            <v>0</v>
          </cell>
        </row>
        <row r="180">
          <cell r="BL180">
            <v>0</v>
          </cell>
        </row>
        <row r="181">
          <cell r="BL181">
            <v>0</v>
          </cell>
        </row>
        <row r="182">
          <cell r="BL182">
            <v>0</v>
          </cell>
        </row>
        <row r="183">
          <cell r="BL183">
            <v>0</v>
          </cell>
        </row>
        <row r="184">
          <cell r="BL184">
            <v>0</v>
          </cell>
        </row>
        <row r="185">
          <cell r="BL185">
            <v>0</v>
          </cell>
        </row>
        <row r="186">
          <cell r="BL186">
            <v>0</v>
          </cell>
        </row>
        <row r="187">
          <cell r="BL187">
            <v>0</v>
          </cell>
        </row>
        <row r="188">
          <cell r="BL188">
            <v>0</v>
          </cell>
        </row>
        <row r="189">
          <cell r="BL189">
            <v>0</v>
          </cell>
        </row>
        <row r="190">
          <cell r="BL190">
            <v>0</v>
          </cell>
        </row>
        <row r="191">
          <cell r="BL191">
            <v>20154406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"/>
      <sheetName val="filtros"/>
      <sheetName val="Aliceweb_parte_1"/>
    </sheetNames>
    <sheetDataSet>
      <sheetData sheetId="0">
        <row r="12">
          <cell r="BL12">
            <v>1731885424</v>
          </cell>
        </row>
        <row r="13">
          <cell r="BL13">
            <v>519933726</v>
          </cell>
        </row>
        <row r="14">
          <cell r="BL14">
            <v>519636630</v>
          </cell>
        </row>
        <row r="15">
          <cell r="BL15">
            <v>504829342</v>
          </cell>
        </row>
        <row r="16">
          <cell r="BL16">
            <v>264865</v>
          </cell>
        </row>
        <row r="17">
          <cell r="BL17">
            <v>11476914</v>
          </cell>
        </row>
        <row r="18">
          <cell r="BL18">
            <v>3065509</v>
          </cell>
        </row>
        <row r="19">
          <cell r="BL19">
            <v>0</v>
          </cell>
        </row>
        <row r="20">
          <cell r="BL20">
            <v>0</v>
          </cell>
        </row>
        <row r="21">
          <cell r="BL21">
            <v>0</v>
          </cell>
        </row>
        <row r="22">
          <cell r="BL22">
            <v>0</v>
          </cell>
        </row>
        <row r="23">
          <cell r="BL23">
            <v>297096</v>
          </cell>
        </row>
        <row r="24">
          <cell r="BL24">
            <v>297096</v>
          </cell>
        </row>
        <row r="25">
          <cell r="BL25">
            <v>142638</v>
          </cell>
        </row>
        <row r="26">
          <cell r="BL26">
            <v>142638</v>
          </cell>
        </row>
        <row r="27">
          <cell r="BL27">
            <v>142638</v>
          </cell>
        </row>
        <row r="28">
          <cell r="BL28">
            <v>2044906</v>
          </cell>
        </row>
        <row r="29">
          <cell r="BL29">
            <v>13933</v>
          </cell>
        </row>
        <row r="30">
          <cell r="BL30">
            <v>13933</v>
          </cell>
        </row>
        <row r="31">
          <cell r="BL31">
            <v>0</v>
          </cell>
        </row>
        <row r="32">
          <cell r="BL32">
            <v>0</v>
          </cell>
        </row>
        <row r="33">
          <cell r="BL33">
            <v>0</v>
          </cell>
        </row>
        <row r="34">
          <cell r="BL34">
            <v>0</v>
          </cell>
        </row>
        <row r="35">
          <cell r="BL35">
            <v>0</v>
          </cell>
        </row>
        <row r="36">
          <cell r="BL36">
            <v>0</v>
          </cell>
        </row>
        <row r="37">
          <cell r="BL37">
            <v>2030973</v>
          </cell>
        </row>
        <row r="38">
          <cell r="BL38">
            <v>482143</v>
          </cell>
        </row>
        <row r="39">
          <cell r="BL39">
            <v>1548830</v>
          </cell>
        </row>
        <row r="40">
          <cell r="BL40">
            <v>1186472841</v>
          </cell>
        </row>
        <row r="41">
          <cell r="BL41">
            <v>321175208</v>
          </cell>
        </row>
        <row r="42">
          <cell r="BL42">
            <v>205088509</v>
          </cell>
        </row>
        <row r="43">
          <cell r="BL43">
            <v>3514400</v>
          </cell>
        </row>
        <row r="44">
          <cell r="BL44">
            <v>81454299</v>
          </cell>
        </row>
        <row r="45">
          <cell r="BL45">
            <v>27597</v>
          </cell>
        </row>
        <row r="46">
          <cell r="BL46">
            <v>16784698</v>
          </cell>
        </row>
        <row r="47">
          <cell r="BL47">
            <v>0</v>
          </cell>
        </row>
        <row r="48">
          <cell r="BL48">
            <v>567</v>
          </cell>
        </row>
        <row r="49">
          <cell r="BL49">
            <v>13050247</v>
          </cell>
        </row>
        <row r="50">
          <cell r="BL50">
            <v>1254891</v>
          </cell>
        </row>
        <row r="51">
          <cell r="BL51">
            <v>124994992</v>
          </cell>
        </row>
        <row r="52">
          <cell r="BL52">
            <v>124994992</v>
          </cell>
        </row>
        <row r="53">
          <cell r="BL53">
            <v>8214681</v>
          </cell>
        </row>
        <row r="54">
          <cell r="BL54">
            <v>682483</v>
          </cell>
        </row>
        <row r="55">
          <cell r="BL55">
            <v>1416478</v>
          </cell>
        </row>
        <row r="56">
          <cell r="BL56">
            <v>104440</v>
          </cell>
        </row>
        <row r="57">
          <cell r="BL57">
            <v>178326</v>
          </cell>
        </row>
        <row r="58">
          <cell r="BL58">
            <v>0</v>
          </cell>
        </row>
        <row r="59">
          <cell r="BL59">
            <v>5581294</v>
          </cell>
        </row>
        <row r="60">
          <cell r="BL60">
            <v>251660</v>
          </cell>
        </row>
        <row r="61">
          <cell r="BL61">
            <v>0</v>
          </cell>
        </row>
        <row r="62">
          <cell r="BL62">
            <v>3967496</v>
          </cell>
        </row>
        <row r="63">
          <cell r="BL63">
            <v>452264</v>
          </cell>
        </row>
        <row r="64">
          <cell r="BL64">
            <v>3515232</v>
          </cell>
        </row>
        <row r="65">
          <cell r="BL65">
            <v>85090913</v>
          </cell>
        </row>
        <row r="66">
          <cell r="BL66">
            <v>45462562</v>
          </cell>
        </row>
        <row r="67">
          <cell r="BL67">
            <v>769206</v>
          </cell>
        </row>
        <row r="68">
          <cell r="BL68">
            <v>38859145</v>
          </cell>
        </row>
        <row r="69">
          <cell r="BL69">
            <v>4039352</v>
          </cell>
        </row>
        <row r="70">
          <cell r="BL70">
            <v>2077458</v>
          </cell>
        </row>
        <row r="71">
          <cell r="BL71">
            <v>1961894</v>
          </cell>
        </row>
        <row r="72">
          <cell r="BL72">
            <v>29765703</v>
          </cell>
        </row>
        <row r="73">
          <cell r="BL73">
            <v>25729879</v>
          </cell>
        </row>
        <row r="74">
          <cell r="BL74">
            <v>1098118</v>
          </cell>
        </row>
        <row r="75">
          <cell r="BL75">
            <v>2762631</v>
          </cell>
        </row>
        <row r="76">
          <cell r="BL76">
            <v>175075</v>
          </cell>
        </row>
        <row r="77">
          <cell r="BL77">
            <v>513419</v>
          </cell>
        </row>
        <row r="78">
          <cell r="BL78">
            <v>513419</v>
          </cell>
        </row>
        <row r="79">
          <cell r="BL79">
            <v>0</v>
          </cell>
        </row>
        <row r="80">
          <cell r="BL80">
            <v>0</v>
          </cell>
        </row>
        <row r="81">
          <cell r="BL81">
            <v>29881053</v>
          </cell>
        </row>
        <row r="82">
          <cell r="BL82">
            <v>0</v>
          </cell>
        </row>
        <row r="83">
          <cell r="BL83">
            <v>29881053</v>
          </cell>
        </row>
        <row r="84">
          <cell r="BL84">
            <v>0</v>
          </cell>
        </row>
        <row r="85">
          <cell r="BL85">
            <v>0</v>
          </cell>
        </row>
        <row r="86">
          <cell r="BL86">
            <v>191390534</v>
          </cell>
        </row>
        <row r="87">
          <cell r="BL87">
            <v>3787398</v>
          </cell>
        </row>
        <row r="88">
          <cell r="BL88">
            <v>53742136</v>
          </cell>
        </row>
        <row r="89">
          <cell r="BL89">
            <v>91908030</v>
          </cell>
        </row>
        <row r="90">
          <cell r="BL90">
            <v>20019861</v>
          </cell>
        </row>
        <row r="91">
          <cell r="BL91">
            <v>934085</v>
          </cell>
        </row>
        <row r="92">
          <cell r="BL92">
            <v>441231</v>
          </cell>
        </row>
        <row r="93">
          <cell r="BL93">
            <v>1024482</v>
          </cell>
        </row>
        <row r="94">
          <cell r="BL94">
            <v>782823</v>
          </cell>
        </row>
        <row r="95">
          <cell r="BL95">
            <v>5756467</v>
          </cell>
        </row>
        <row r="96">
          <cell r="BL96">
            <v>12994021</v>
          </cell>
        </row>
        <row r="97">
          <cell r="BL97">
            <v>32957403</v>
          </cell>
        </row>
        <row r="98">
          <cell r="BL98">
            <v>26412064</v>
          </cell>
        </row>
        <row r="99">
          <cell r="BL99">
            <v>6545339</v>
          </cell>
        </row>
        <row r="100">
          <cell r="BL100">
            <v>0</v>
          </cell>
        </row>
        <row r="101">
          <cell r="BL101">
            <v>8035673</v>
          </cell>
        </row>
        <row r="102">
          <cell r="BL102">
            <v>317791</v>
          </cell>
        </row>
        <row r="103">
          <cell r="BL103">
            <v>0</v>
          </cell>
        </row>
        <row r="104">
          <cell r="BL104">
            <v>56517</v>
          </cell>
        </row>
        <row r="105">
          <cell r="BL105">
            <v>339300</v>
          </cell>
        </row>
        <row r="106">
          <cell r="BL106">
            <v>7322065</v>
          </cell>
        </row>
        <row r="107">
          <cell r="BL107">
            <v>17837545</v>
          </cell>
        </row>
        <row r="108">
          <cell r="BL108">
            <v>0</v>
          </cell>
        </row>
        <row r="109">
          <cell r="BL109">
            <v>16362787</v>
          </cell>
        </row>
        <row r="110">
          <cell r="BL110">
            <v>542774</v>
          </cell>
        </row>
        <row r="111">
          <cell r="BL111">
            <v>855459</v>
          </cell>
        </row>
        <row r="112">
          <cell r="BL112">
            <v>76525</v>
          </cell>
        </row>
        <row r="113">
          <cell r="BL113">
            <v>0</v>
          </cell>
        </row>
        <row r="114">
          <cell r="BL114">
            <v>27660307</v>
          </cell>
        </row>
        <row r="115">
          <cell r="BL115">
            <v>2931697</v>
          </cell>
        </row>
        <row r="116">
          <cell r="BL116">
            <v>103228</v>
          </cell>
        </row>
        <row r="117">
          <cell r="BL117">
            <v>35105</v>
          </cell>
        </row>
        <row r="118">
          <cell r="BL118">
            <v>12932728</v>
          </cell>
        </row>
        <row r="119">
          <cell r="BL119">
            <v>0</v>
          </cell>
        </row>
        <row r="120">
          <cell r="BL120">
            <v>11657549</v>
          </cell>
        </row>
        <row r="121">
          <cell r="BL121">
            <v>128834468</v>
          </cell>
        </row>
        <row r="122">
          <cell r="BL122">
            <v>12380299</v>
          </cell>
        </row>
        <row r="123">
          <cell r="BL123">
            <v>15836208</v>
          </cell>
        </row>
        <row r="124">
          <cell r="BL124">
            <v>63298469</v>
          </cell>
        </row>
        <row r="125">
          <cell r="BL125">
            <v>8133464</v>
          </cell>
        </row>
        <row r="126">
          <cell r="BL126">
            <v>6180985</v>
          </cell>
        </row>
        <row r="127">
          <cell r="BL127">
            <v>7233757</v>
          </cell>
        </row>
        <row r="128">
          <cell r="BL128">
            <v>14253831</v>
          </cell>
        </row>
        <row r="129">
          <cell r="BL129">
            <v>1517455</v>
          </cell>
        </row>
        <row r="130">
          <cell r="BL130">
            <v>0</v>
          </cell>
        </row>
        <row r="131">
          <cell r="BL131">
            <v>325671</v>
          </cell>
        </row>
        <row r="132">
          <cell r="BL132">
            <v>4958</v>
          </cell>
        </row>
        <row r="133">
          <cell r="BL133">
            <v>320713</v>
          </cell>
        </row>
        <row r="134">
          <cell r="BL134">
            <v>28927433</v>
          </cell>
        </row>
        <row r="135">
          <cell r="BL135">
            <v>9044341</v>
          </cell>
        </row>
        <row r="136">
          <cell r="BL136">
            <v>14836809</v>
          </cell>
        </row>
        <row r="137">
          <cell r="BL137">
            <v>66658</v>
          </cell>
        </row>
        <row r="138">
          <cell r="BL138">
            <v>155033</v>
          </cell>
        </row>
        <row r="139">
          <cell r="BL139">
            <v>2742001</v>
          </cell>
        </row>
        <row r="140">
          <cell r="BL140">
            <v>966989</v>
          </cell>
        </row>
        <row r="141">
          <cell r="BL141">
            <v>0</v>
          </cell>
        </row>
        <row r="142">
          <cell r="BL142">
            <v>1115602</v>
          </cell>
        </row>
        <row r="143">
          <cell r="BL143">
            <v>9560087</v>
          </cell>
        </row>
        <row r="144">
          <cell r="BL144">
            <v>8214357</v>
          </cell>
        </row>
        <row r="145">
          <cell r="BL145">
            <v>590773</v>
          </cell>
        </row>
        <row r="146">
          <cell r="BL146">
            <v>754957</v>
          </cell>
        </row>
        <row r="147">
          <cell r="BL147">
            <v>0</v>
          </cell>
        </row>
        <row r="148">
          <cell r="BL148">
            <v>0</v>
          </cell>
        </row>
        <row r="149">
          <cell r="BL149">
            <v>3568385</v>
          </cell>
        </row>
        <row r="150">
          <cell r="BL150">
            <v>395194</v>
          </cell>
        </row>
        <row r="151">
          <cell r="BL151">
            <v>1439852</v>
          </cell>
        </row>
        <row r="152">
          <cell r="BL152">
            <v>740514</v>
          </cell>
        </row>
        <row r="153">
          <cell r="BL153">
            <v>990330</v>
          </cell>
        </row>
        <row r="154">
          <cell r="BL154">
            <v>2495</v>
          </cell>
        </row>
        <row r="155">
          <cell r="BL155">
            <v>0</v>
          </cell>
        </row>
        <row r="156">
          <cell r="BL156">
            <v>105998068</v>
          </cell>
        </row>
        <row r="157">
          <cell r="BL157">
            <v>27887852</v>
          </cell>
        </row>
        <row r="158">
          <cell r="BL158">
            <v>15266651</v>
          </cell>
        </row>
        <row r="159">
          <cell r="BL159">
            <v>23895458</v>
          </cell>
        </row>
        <row r="160">
          <cell r="BL160">
            <v>38537535</v>
          </cell>
        </row>
        <row r="161">
          <cell r="BL161">
            <v>0</v>
          </cell>
        </row>
        <row r="162">
          <cell r="BL162">
            <v>410572</v>
          </cell>
        </row>
        <row r="163">
          <cell r="BL163">
            <v>542927</v>
          </cell>
        </row>
        <row r="164">
          <cell r="BL164">
            <v>0</v>
          </cell>
        </row>
        <row r="165">
          <cell r="BL165">
            <v>142621</v>
          </cell>
        </row>
        <row r="166">
          <cell r="BL166">
            <v>226186</v>
          </cell>
        </row>
        <row r="167">
          <cell r="BL167">
            <v>174120</v>
          </cell>
        </row>
        <row r="168">
          <cell r="BL168">
            <v>23191523</v>
          </cell>
        </row>
        <row r="169">
          <cell r="BL169">
            <v>15210304</v>
          </cell>
        </row>
        <row r="170">
          <cell r="BL170">
            <v>7981219</v>
          </cell>
        </row>
        <row r="171">
          <cell r="BL171">
            <v>5</v>
          </cell>
        </row>
        <row r="172">
          <cell r="BL172">
            <v>5</v>
          </cell>
        </row>
        <row r="173">
          <cell r="BL173">
            <v>0</v>
          </cell>
        </row>
        <row r="174">
          <cell r="BL174">
            <v>5</v>
          </cell>
        </row>
        <row r="175">
          <cell r="BL175">
            <v>0</v>
          </cell>
        </row>
        <row r="176">
          <cell r="BL176">
            <v>0</v>
          </cell>
        </row>
        <row r="177">
          <cell r="BL177">
            <v>0</v>
          </cell>
        </row>
        <row r="178">
          <cell r="BL178">
            <v>0</v>
          </cell>
        </row>
        <row r="179">
          <cell r="BL179">
            <v>0</v>
          </cell>
        </row>
        <row r="180">
          <cell r="BL180">
            <v>0</v>
          </cell>
        </row>
        <row r="181">
          <cell r="BL181">
            <v>8177</v>
          </cell>
        </row>
        <row r="182">
          <cell r="BL182">
            <v>8177</v>
          </cell>
        </row>
        <row r="183">
          <cell r="BL183">
            <v>0</v>
          </cell>
        </row>
        <row r="184">
          <cell r="BL184">
            <v>0</v>
          </cell>
        </row>
        <row r="185">
          <cell r="BL185">
            <v>8177</v>
          </cell>
        </row>
        <row r="186">
          <cell r="BL186">
            <v>0</v>
          </cell>
        </row>
        <row r="187">
          <cell r="BL187">
            <v>0</v>
          </cell>
        </row>
        <row r="188">
          <cell r="BL188">
            <v>0</v>
          </cell>
        </row>
        <row r="189">
          <cell r="BL189">
            <v>0</v>
          </cell>
        </row>
        <row r="190">
          <cell r="BL190">
            <v>0</v>
          </cell>
        </row>
        <row r="191">
          <cell r="BL191">
            <v>23283131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o"/>
      <sheetName val="filtros"/>
      <sheetName val="dadMAio"/>
      <sheetName val="ret maio em ago13"/>
    </sheetNames>
    <sheetDataSet>
      <sheetData sheetId="0">
        <row r="12">
          <cell r="BL12">
            <v>2266399073</v>
          </cell>
        </row>
        <row r="13">
          <cell r="BL13">
            <v>950564364</v>
          </cell>
        </row>
        <row r="14">
          <cell r="BL14">
            <v>950274873</v>
          </cell>
        </row>
        <row r="15">
          <cell r="BL15">
            <v>934107880</v>
          </cell>
        </row>
        <row r="16">
          <cell r="BL16">
            <v>255085</v>
          </cell>
        </row>
        <row r="17">
          <cell r="BL17">
            <v>13366480</v>
          </cell>
        </row>
        <row r="18">
          <cell r="BL18">
            <v>2545428</v>
          </cell>
        </row>
        <row r="19">
          <cell r="BL19">
            <v>0</v>
          </cell>
        </row>
        <row r="20">
          <cell r="BL20">
            <v>0</v>
          </cell>
        </row>
        <row r="21">
          <cell r="BL21">
            <v>0</v>
          </cell>
        </row>
        <row r="22">
          <cell r="BL22">
            <v>0</v>
          </cell>
        </row>
        <row r="23">
          <cell r="BL23">
            <v>289491</v>
          </cell>
        </row>
        <row r="24">
          <cell r="BL24">
            <v>289491</v>
          </cell>
        </row>
        <row r="25">
          <cell r="BL25">
            <v>50275</v>
          </cell>
        </row>
        <row r="26">
          <cell r="BL26">
            <v>50275</v>
          </cell>
        </row>
        <row r="27">
          <cell r="BL27">
            <v>50275</v>
          </cell>
        </row>
        <row r="28">
          <cell r="BL28">
            <v>2098027</v>
          </cell>
        </row>
        <row r="29">
          <cell r="BL29">
            <v>27866</v>
          </cell>
        </row>
        <row r="30">
          <cell r="BL30">
            <v>27866</v>
          </cell>
        </row>
        <row r="31">
          <cell r="BL31">
            <v>1585</v>
          </cell>
        </row>
        <row r="32">
          <cell r="BL32">
            <v>1585</v>
          </cell>
        </row>
        <row r="33">
          <cell r="BL33">
            <v>0</v>
          </cell>
        </row>
        <row r="34">
          <cell r="BL34">
            <v>0</v>
          </cell>
        </row>
        <row r="35">
          <cell r="BL35">
            <v>0</v>
          </cell>
        </row>
        <row r="36">
          <cell r="BL36">
            <v>0</v>
          </cell>
        </row>
        <row r="37">
          <cell r="BL37">
            <v>2068576</v>
          </cell>
        </row>
        <row r="38">
          <cell r="BL38">
            <v>149381</v>
          </cell>
        </row>
        <row r="39">
          <cell r="BL39">
            <v>1919195</v>
          </cell>
        </row>
        <row r="40">
          <cell r="BL40">
            <v>1292824689</v>
          </cell>
        </row>
        <row r="41">
          <cell r="BL41">
            <v>349739018</v>
          </cell>
        </row>
        <row r="42">
          <cell r="BL42">
            <v>196044240</v>
          </cell>
        </row>
        <row r="43">
          <cell r="BL43">
            <v>3836628</v>
          </cell>
        </row>
        <row r="44">
          <cell r="BL44">
            <v>120250486</v>
          </cell>
        </row>
        <row r="45">
          <cell r="BL45">
            <v>13323</v>
          </cell>
        </row>
        <row r="46">
          <cell r="BL46">
            <v>13597666</v>
          </cell>
        </row>
        <row r="47">
          <cell r="BL47">
            <v>0</v>
          </cell>
        </row>
        <row r="48">
          <cell r="BL48">
            <v>0</v>
          </cell>
        </row>
        <row r="49">
          <cell r="BL49">
            <v>13335205</v>
          </cell>
        </row>
        <row r="50">
          <cell r="BL50">
            <v>2661470</v>
          </cell>
        </row>
        <row r="51">
          <cell r="BL51">
            <v>181256164</v>
          </cell>
        </row>
        <row r="52">
          <cell r="BL52">
            <v>181256164</v>
          </cell>
        </row>
        <row r="53">
          <cell r="BL53">
            <v>9323122</v>
          </cell>
        </row>
        <row r="54">
          <cell r="BL54">
            <v>420982</v>
          </cell>
        </row>
        <row r="55">
          <cell r="BL55">
            <v>2161946</v>
          </cell>
        </row>
        <row r="56">
          <cell r="BL56">
            <v>71128</v>
          </cell>
        </row>
        <row r="57">
          <cell r="BL57">
            <v>9880</v>
          </cell>
        </row>
        <row r="58">
          <cell r="BL58">
            <v>0</v>
          </cell>
        </row>
        <row r="59">
          <cell r="BL59">
            <v>6233247</v>
          </cell>
        </row>
        <row r="60">
          <cell r="BL60">
            <v>425939</v>
          </cell>
        </row>
        <row r="61">
          <cell r="BL61">
            <v>0</v>
          </cell>
        </row>
        <row r="62">
          <cell r="BL62">
            <v>3554412</v>
          </cell>
        </row>
        <row r="63">
          <cell r="BL63">
            <v>409460</v>
          </cell>
        </row>
        <row r="64">
          <cell r="BL64">
            <v>3144952</v>
          </cell>
        </row>
        <row r="65">
          <cell r="BL65">
            <v>84499541</v>
          </cell>
        </row>
        <row r="66">
          <cell r="BL66">
            <v>45546116</v>
          </cell>
        </row>
        <row r="67">
          <cell r="BL67">
            <v>952133</v>
          </cell>
        </row>
        <row r="68">
          <cell r="BL68">
            <v>38001292</v>
          </cell>
        </row>
        <row r="69">
          <cell r="BL69">
            <v>14269035</v>
          </cell>
        </row>
        <row r="70">
          <cell r="BL70">
            <v>12138948</v>
          </cell>
        </row>
        <row r="71">
          <cell r="BL71">
            <v>2130087</v>
          </cell>
        </row>
        <row r="72">
          <cell r="BL72">
            <v>15713267</v>
          </cell>
        </row>
        <row r="73">
          <cell r="BL73">
            <v>13085526</v>
          </cell>
        </row>
        <row r="74">
          <cell r="BL74">
            <v>849726</v>
          </cell>
        </row>
        <row r="75">
          <cell r="BL75">
            <v>1592738</v>
          </cell>
        </row>
        <row r="76">
          <cell r="BL76">
            <v>185277</v>
          </cell>
        </row>
        <row r="77">
          <cell r="BL77">
            <v>748409</v>
          </cell>
        </row>
        <row r="78">
          <cell r="BL78">
            <v>748409</v>
          </cell>
        </row>
        <row r="79">
          <cell r="BL79">
            <v>0</v>
          </cell>
        </row>
        <row r="80">
          <cell r="BL80">
            <v>0</v>
          </cell>
        </row>
        <row r="81">
          <cell r="BL81">
            <v>18298051</v>
          </cell>
        </row>
        <row r="82">
          <cell r="BL82">
            <v>0</v>
          </cell>
        </row>
        <row r="83">
          <cell r="BL83">
            <v>18298051</v>
          </cell>
        </row>
        <row r="84">
          <cell r="BL84">
            <v>0</v>
          </cell>
        </row>
        <row r="85">
          <cell r="BL85">
            <v>0</v>
          </cell>
        </row>
        <row r="86">
          <cell r="BL86">
            <v>201948918</v>
          </cell>
        </row>
        <row r="87">
          <cell r="BL87">
            <v>15112556</v>
          </cell>
        </row>
        <row r="88">
          <cell r="BL88">
            <v>86862949</v>
          </cell>
        </row>
        <row r="89">
          <cell r="BL89">
            <v>82702478</v>
          </cell>
        </row>
        <row r="90">
          <cell r="BL90">
            <v>200964</v>
          </cell>
        </row>
        <row r="91">
          <cell r="BL91">
            <v>1262842</v>
          </cell>
        </row>
        <row r="92">
          <cell r="BL92">
            <v>118535</v>
          </cell>
        </row>
        <row r="93">
          <cell r="BL93">
            <v>741493</v>
          </cell>
        </row>
        <row r="94">
          <cell r="BL94">
            <v>798076</v>
          </cell>
        </row>
        <row r="95">
          <cell r="BL95">
            <v>6695280</v>
          </cell>
        </row>
        <row r="96">
          <cell r="BL96">
            <v>7453745</v>
          </cell>
        </row>
        <row r="97">
          <cell r="BL97">
            <v>31655560</v>
          </cell>
        </row>
        <row r="98">
          <cell r="BL98">
            <v>22615968</v>
          </cell>
        </row>
        <row r="99">
          <cell r="BL99">
            <v>9039592</v>
          </cell>
        </row>
        <row r="100">
          <cell r="BL100">
            <v>0</v>
          </cell>
        </row>
        <row r="101">
          <cell r="BL101">
            <v>9786720</v>
          </cell>
        </row>
        <row r="102">
          <cell r="BL102">
            <v>318121</v>
          </cell>
        </row>
        <row r="103">
          <cell r="BL103">
            <v>0</v>
          </cell>
        </row>
        <row r="104">
          <cell r="BL104">
            <v>92106</v>
          </cell>
        </row>
        <row r="105">
          <cell r="BL105">
            <v>402153</v>
          </cell>
        </row>
        <row r="106">
          <cell r="BL106">
            <v>8974340</v>
          </cell>
        </row>
        <row r="107">
          <cell r="BL107">
            <v>67388651</v>
          </cell>
        </row>
        <row r="108">
          <cell r="BL108">
            <v>325</v>
          </cell>
        </row>
        <row r="109">
          <cell r="BL109">
            <v>65432413</v>
          </cell>
        </row>
        <row r="110">
          <cell r="BL110">
            <v>530636</v>
          </cell>
        </row>
        <row r="111">
          <cell r="BL111">
            <v>1338648</v>
          </cell>
        </row>
        <row r="112">
          <cell r="BL112">
            <v>86629</v>
          </cell>
        </row>
        <row r="113">
          <cell r="BL113">
            <v>0</v>
          </cell>
        </row>
        <row r="114">
          <cell r="BL114">
            <v>25170286</v>
          </cell>
        </row>
        <row r="115">
          <cell r="BL115">
            <v>944521</v>
          </cell>
        </row>
        <row r="116">
          <cell r="BL116">
            <v>615270</v>
          </cell>
        </row>
        <row r="117">
          <cell r="BL117">
            <v>33779</v>
          </cell>
        </row>
        <row r="118">
          <cell r="BL118">
            <v>13194029</v>
          </cell>
        </row>
        <row r="119">
          <cell r="BL119">
            <v>0</v>
          </cell>
        </row>
        <row r="120">
          <cell r="BL120">
            <v>10382687</v>
          </cell>
        </row>
        <row r="121">
          <cell r="BL121">
            <v>112390963</v>
          </cell>
        </row>
        <row r="122">
          <cell r="BL122">
            <v>13641323</v>
          </cell>
        </row>
        <row r="123">
          <cell r="BL123">
            <v>8501490</v>
          </cell>
        </row>
        <row r="124">
          <cell r="BL124">
            <v>57016886</v>
          </cell>
        </row>
        <row r="125">
          <cell r="BL125">
            <v>5785008</v>
          </cell>
        </row>
        <row r="126">
          <cell r="BL126">
            <v>4539531</v>
          </cell>
        </row>
        <row r="127">
          <cell r="BL127">
            <v>8923543</v>
          </cell>
        </row>
        <row r="128">
          <cell r="BL128">
            <v>12942965</v>
          </cell>
        </row>
        <row r="129">
          <cell r="BL129">
            <v>1040217</v>
          </cell>
        </row>
        <row r="130">
          <cell r="BL130">
            <v>0</v>
          </cell>
        </row>
        <row r="131">
          <cell r="BL131">
            <v>809859</v>
          </cell>
        </row>
        <row r="132">
          <cell r="BL132">
            <v>219331</v>
          </cell>
        </row>
        <row r="133">
          <cell r="BL133">
            <v>590528</v>
          </cell>
        </row>
        <row r="134">
          <cell r="BL134">
            <v>8062559</v>
          </cell>
        </row>
        <row r="135">
          <cell r="BL135">
            <v>3921810</v>
          </cell>
        </row>
        <row r="136">
          <cell r="BL136">
            <v>1371193</v>
          </cell>
        </row>
        <row r="137">
          <cell r="BL137">
            <v>75050</v>
          </cell>
        </row>
        <row r="138">
          <cell r="BL138">
            <v>156651</v>
          </cell>
        </row>
        <row r="139">
          <cell r="BL139">
            <v>389596</v>
          </cell>
        </row>
        <row r="140">
          <cell r="BL140">
            <v>1233465</v>
          </cell>
        </row>
        <row r="141">
          <cell r="BL141">
            <v>0</v>
          </cell>
        </row>
        <row r="142">
          <cell r="BL142">
            <v>914794</v>
          </cell>
        </row>
        <row r="143">
          <cell r="BL143">
            <v>8271597</v>
          </cell>
        </row>
        <row r="144">
          <cell r="BL144">
            <v>7457357</v>
          </cell>
        </row>
        <row r="145">
          <cell r="BL145">
            <v>132076</v>
          </cell>
        </row>
        <row r="146">
          <cell r="BL146">
            <v>681533</v>
          </cell>
        </row>
        <row r="147">
          <cell r="BL147">
            <v>0</v>
          </cell>
        </row>
        <row r="148">
          <cell r="BL148">
            <v>631</v>
          </cell>
        </row>
        <row r="149">
          <cell r="BL149">
            <v>4302838</v>
          </cell>
        </row>
        <row r="150">
          <cell r="BL150">
            <v>255085</v>
          </cell>
        </row>
        <row r="151">
          <cell r="BL151">
            <v>2233888</v>
          </cell>
        </row>
        <row r="152">
          <cell r="BL152">
            <v>804994</v>
          </cell>
        </row>
        <row r="153">
          <cell r="BL153">
            <v>1002660</v>
          </cell>
        </row>
        <row r="154">
          <cell r="BL154">
            <v>6211</v>
          </cell>
        </row>
        <row r="155">
          <cell r="BL155">
            <v>0</v>
          </cell>
        </row>
        <row r="156">
          <cell r="BL156">
            <v>117779014</v>
          </cell>
        </row>
        <row r="157">
          <cell r="BL157">
            <v>49518987</v>
          </cell>
        </row>
        <row r="158">
          <cell r="BL158">
            <v>7712499</v>
          </cell>
        </row>
        <row r="159">
          <cell r="BL159">
            <v>17979623</v>
          </cell>
        </row>
        <row r="160">
          <cell r="BL160">
            <v>40812104</v>
          </cell>
        </row>
        <row r="161">
          <cell r="BL161">
            <v>0</v>
          </cell>
        </row>
        <row r="162">
          <cell r="BL162">
            <v>1755801</v>
          </cell>
        </row>
        <row r="163">
          <cell r="BL163">
            <v>410303</v>
          </cell>
        </row>
        <row r="164">
          <cell r="BL164">
            <v>220</v>
          </cell>
        </row>
        <row r="165">
          <cell r="BL165">
            <v>0</v>
          </cell>
        </row>
        <row r="166">
          <cell r="BL166">
            <v>250969</v>
          </cell>
        </row>
        <row r="167">
          <cell r="BL167">
            <v>159114</v>
          </cell>
        </row>
        <row r="168">
          <cell r="BL168">
            <v>27446402</v>
          </cell>
        </row>
        <row r="169">
          <cell r="BL169">
            <v>19549681</v>
          </cell>
        </row>
        <row r="170">
          <cell r="BL170">
            <v>7896721</v>
          </cell>
        </row>
        <row r="171">
          <cell r="BL171">
            <v>0</v>
          </cell>
        </row>
        <row r="172">
          <cell r="BL172">
            <v>0</v>
          </cell>
        </row>
        <row r="173">
          <cell r="BL173">
            <v>0</v>
          </cell>
        </row>
        <row r="174">
          <cell r="BL174">
            <v>0</v>
          </cell>
        </row>
        <row r="175">
          <cell r="BL175">
            <v>0</v>
          </cell>
        </row>
        <row r="176">
          <cell r="BL176">
            <v>0</v>
          </cell>
        </row>
        <row r="177">
          <cell r="BL177">
            <v>0</v>
          </cell>
        </row>
        <row r="178">
          <cell r="BL178">
            <v>0</v>
          </cell>
        </row>
        <row r="179">
          <cell r="BL179">
            <v>0</v>
          </cell>
        </row>
        <row r="180">
          <cell r="BL180">
            <v>0</v>
          </cell>
        </row>
        <row r="181">
          <cell r="BL181">
            <v>0</v>
          </cell>
        </row>
        <row r="182">
          <cell r="BL182">
            <v>0</v>
          </cell>
        </row>
        <row r="183">
          <cell r="BL183">
            <v>0</v>
          </cell>
        </row>
        <row r="184">
          <cell r="BL184">
            <v>0</v>
          </cell>
        </row>
        <row r="185">
          <cell r="BL185">
            <v>0</v>
          </cell>
        </row>
        <row r="186">
          <cell r="BL186">
            <v>0</v>
          </cell>
        </row>
        <row r="187">
          <cell r="BL187">
            <v>0</v>
          </cell>
        </row>
        <row r="188">
          <cell r="BL188">
            <v>0</v>
          </cell>
        </row>
        <row r="189">
          <cell r="BL189">
            <v>0</v>
          </cell>
        </row>
        <row r="190">
          <cell r="BL190">
            <v>0</v>
          </cell>
        </row>
        <row r="191">
          <cell r="BL191">
            <v>20861718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"/>
      <sheetName val="filtros"/>
      <sheetName val="dadJun13"/>
      <sheetName val="retif dad jun em ago13"/>
    </sheetNames>
    <sheetDataSet>
      <sheetData sheetId="0">
        <row r="12">
          <cell r="BL12">
            <v>3621523759</v>
          </cell>
        </row>
        <row r="13">
          <cell r="BL13">
            <v>729112841</v>
          </cell>
        </row>
        <row r="14">
          <cell r="BL14">
            <v>728875399</v>
          </cell>
        </row>
        <row r="15">
          <cell r="BL15">
            <v>718368263</v>
          </cell>
        </row>
        <row r="16">
          <cell r="BL16">
            <v>274603</v>
          </cell>
        </row>
        <row r="17">
          <cell r="BL17">
            <v>8486949</v>
          </cell>
        </row>
        <row r="18">
          <cell r="BL18">
            <v>1745584</v>
          </cell>
        </row>
        <row r="19">
          <cell r="BL19">
            <v>0</v>
          </cell>
        </row>
        <row r="20">
          <cell r="BL20">
            <v>0</v>
          </cell>
        </row>
        <row r="21">
          <cell r="BL21">
            <v>0</v>
          </cell>
        </row>
        <row r="22">
          <cell r="BL22">
            <v>0</v>
          </cell>
        </row>
        <row r="23">
          <cell r="BL23">
            <v>237442</v>
          </cell>
        </row>
        <row r="24">
          <cell r="BL24">
            <v>237442</v>
          </cell>
        </row>
        <row r="25">
          <cell r="BL25">
            <v>54381</v>
          </cell>
        </row>
        <row r="26">
          <cell r="BL26">
            <v>54381</v>
          </cell>
        </row>
        <row r="27">
          <cell r="BL27">
            <v>54381</v>
          </cell>
        </row>
        <row r="28">
          <cell r="BL28">
            <v>1851390</v>
          </cell>
        </row>
        <row r="29">
          <cell r="BL29">
            <v>61581</v>
          </cell>
        </row>
        <row r="30">
          <cell r="BL30">
            <v>61581</v>
          </cell>
        </row>
        <row r="31">
          <cell r="BL31">
            <v>5205</v>
          </cell>
        </row>
        <row r="32">
          <cell r="BL32">
            <v>5205</v>
          </cell>
        </row>
        <row r="33">
          <cell r="BL33">
            <v>0</v>
          </cell>
        </row>
        <row r="34">
          <cell r="BL34">
            <v>0</v>
          </cell>
        </row>
        <row r="35">
          <cell r="BL35">
            <v>0</v>
          </cell>
        </row>
        <row r="36">
          <cell r="BL36">
            <v>0</v>
          </cell>
        </row>
        <row r="37">
          <cell r="BL37">
            <v>1784604</v>
          </cell>
        </row>
        <row r="38">
          <cell r="BL38">
            <v>344089</v>
          </cell>
        </row>
        <row r="39">
          <cell r="BL39">
            <v>1440515</v>
          </cell>
        </row>
        <row r="40">
          <cell r="BL40">
            <v>2872610874</v>
          </cell>
        </row>
        <row r="41">
          <cell r="BL41">
            <v>341505705</v>
          </cell>
        </row>
        <row r="42">
          <cell r="BL42">
            <v>163020177</v>
          </cell>
        </row>
        <row r="43">
          <cell r="BL43">
            <v>3144419</v>
          </cell>
        </row>
        <row r="44">
          <cell r="BL44">
            <v>139891326</v>
          </cell>
        </row>
        <row r="45">
          <cell r="BL45">
            <v>37876</v>
          </cell>
        </row>
        <row r="46">
          <cell r="BL46">
            <v>22247700</v>
          </cell>
        </row>
        <row r="47">
          <cell r="BL47">
            <v>0</v>
          </cell>
        </row>
        <row r="48">
          <cell r="BL48">
            <v>0</v>
          </cell>
        </row>
        <row r="49">
          <cell r="BL49">
            <v>12193847</v>
          </cell>
        </row>
        <row r="50">
          <cell r="BL50">
            <v>970360</v>
          </cell>
        </row>
        <row r="51">
          <cell r="BL51">
            <v>224360732</v>
          </cell>
        </row>
        <row r="52">
          <cell r="BL52">
            <v>224360732</v>
          </cell>
        </row>
        <row r="53">
          <cell r="BL53">
            <v>9037546</v>
          </cell>
        </row>
        <row r="54">
          <cell r="BL54">
            <v>632775</v>
          </cell>
        </row>
        <row r="55">
          <cell r="BL55">
            <v>1492459</v>
          </cell>
        </row>
        <row r="56">
          <cell r="BL56">
            <v>75849</v>
          </cell>
        </row>
        <row r="57">
          <cell r="BL57">
            <v>20012</v>
          </cell>
        </row>
        <row r="58">
          <cell r="BL58">
            <v>0</v>
          </cell>
        </row>
        <row r="59">
          <cell r="BL59">
            <v>6324259</v>
          </cell>
        </row>
        <row r="60">
          <cell r="BL60">
            <v>492192</v>
          </cell>
        </row>
        <row r="61">
          <cell r="BL61">
            <v>0</v>
          </cell>
        </row>
        <row r="62">
          <cell r="BL62">
            <v>3529575</v>
          </cell>
        </row>
        <row r="63">
          <cell r="BL63">
            <v>266739</v>
          </cell>
        </row>
        <row r="64">
          <cell r="BL64">
            <v>3262836</v>
          </cell>
        </row>
        <row r="65">
          <cell r="BL65">
            <v>83438543</v>
          </cell>
        </row>
        <row r="66">
          <cell r="BL66">
            <v>38776913</v>
          </cell>
        </row>
        <row r="67">
          <cell r="BL67">
            <v>1049596</v>
          </cell>
        </row>
        <row r="68">
          <cell r="BL68">
            <v>43612034</v>
          </cell>
        </row>
        <row r="69">
          <cell r="BL69">
            <v>12206786</v>
          </cell>
        </row>
        <row r="70">
          <cell r="BL70">
            <v>9906748</v>
          </cell>
        </row>
        <row r="71">
          <cell r="BL71">
            <v>2300038</v>
          </cell>
        </row>
        <row r="72">
          <cell r="BL72">
            <v>9940659</v>
          </cell>
        </row>
        <row r="73">
          <cell r="BL73">
            <v>7272981</v>
          </cell>
        </row>
        <row r="74">
          <cell r="BL74">
            <v>1163673</v>
          </cell>
        </row>
        <row r="75">
          <cell r="BL75">
            <v>1274273</v>
          </cell>
        </row>
        <row r="76">
          <cell r="BL76">
            <v>229732</v>
          </cell>
        </row>
        <row r="77">
          <cell r="BL77">
            <v>101313</v>
          </cell>
        </row>
        <row r="78">
          <cell r="BL78">
            <v>101313</v>
          </cell>
        </row>
        <row r="79">
          <cell r="BL79">
            <v>0</v>
          </cell>
        </row>
        <row r="80">
          <cell r="BL80">
            <v>0</v>
          </cell>
        </row>
        <row r="81">
          <cell r="BL81">
            <v>20260881</v>
          </cell>
        </row>
        <row r="82">
          <cell r="BL82">
            <v>0</v>
          </cell>
        </row>
        <row r="83">
          <cell r="BL83">
            <v>20260881</v>
          </cell>
        </row>
        <row r="84">
          <cell r="BL84">
            <v>0</v>
          </cell>
        </row>
        <row r="85">
          <cell r="BL85">
            <v>0</v>
          </cell>
        </row>
        <row r="86">
          <cell r="BL86">
            <v>204426052</v>
          </cell>
        </row>
        <row r="87">
          <cell r="BL87">
            <v>6578456</v>
          </cell>
        </row>
        <row r="88">
          <cell r="BL88">
            <v>85153223</v>
          </cell>
        </row>
        <row r="89">
          <cell r="BL89">
            <v>90583138</v>
          </cell>
        </row>
        <row r="90">
          <cell r="BL90">
            <v>44363</v>
          </cell>
        </row>
        <row r="91">
          <cell r="BL91">
            <v>5800136</v>
          </cell>
        </row>
        <row r="92">
          <cell r="BL92">
            <v>376748</v>
          </cell>
        </row>
        <row r="93">
          <cell r="BL93">
            <v>909408</v>
          </cell>
        </row>
        <row r="94">
          <cell r="BL94">
            <v>690815</v>
          </cell>
        </row>
        <row r="95">
          <cell r="BL95">
            <v>5906077</v>
          </cell>
        </row>
        <row r="96">
          <cell r="BL96">
            <v>8383688</v>
          </cell>
        </row>
        <row r="97">
          <cell r="BL97">
            <v>27504969</v>
          </cell>
        </row>
        <row r="98">
          <cell r="BL98">
            <v>20053170</v>
          </cell>
        </row>
        <row r="99">
          <cell r="BL99">
            <v>7451799</v>
          </cell>
        </row>
        <row r="100">
          <cell r="BL100">
            <v>0</v>
          </cell>
        </row>
        <row r="101">
          <cell r="BL101">
            <v>9038984</v>
          </cell>
        </row>
        <row r="102">
          <cell r="BL102">
            <v>322297</v>
          </cell>
        </row>
        <row r="103">
          <cell r="BL103">
            <v>0</v>
          </cell>
        </row>
        <row r="104">
          <cell r="BL104">
            <v>45331</v>
          </cell>
        </row>
        <row r="105">
          <cell r="BL105">
            <v>346221</v>
          </cell>
        </row>
        <row r="106">
          <cell r="BL106">
            <v>8325135</v>
          </cell>
        </row>
        <row r="107">
          <cell r="BL107">
            <v>7701291</v>
          </cell>
        </row>
        <row r="108">
          <cell r="BL108">
            <v>154</v>
          </cell>
        </row>
        <row r="109">
          <cell r="BL109">
            <v>6326852</v>
          </cell>
        </row>
        <row r="110">
          <cell r="BL110">
            <v>468246</v>
          </cell>
        </row>
        <row r="111">
          <cell r="BL111">
            <v>828880</v>
          </cell>
        </row>
        <row r="112">
          <cell r="BL112">
            <v>77159</v>
          </cell>
        </row>
        <row r="113">
          <cell r="BL113">
            <v>0</v>
          </cell>
        </row>
        <row r="114">
          <cell r="BL114">
            <v>24609586</v>
          </cell>
        </row>
        <row r="115">
          <cell r="BL115">
            <v>1538092</v>
          </cell>
        </row>
        <row r="116">
          <cell r="BL116">
            <v>77023</v>
          </cell>
        </row>
        <row r="117">
          <cell r="BL117">
            <v>28633</v>
          </cell>
        </row>
        <row r="118">
          <cell r="BL118">
            <v>12858936</v>
          </cell>
        </row>
        <row r="119">
          <cell r="BL119">
            <v>0</v>
          </cell>
        </row>
        <row r="120">
          <cell r="BL120">
            <v>10106902</v>
          </cell>
        </row>
        <row r="121">
          <cell r="BL121">
            <v>109670540</v>
          </cell>
        </row>
        <row r="122">
          <cell r="BL122">
            <v>11111984</v>
          </cell>
        </row>
        <row r="123">
          <cell r="BL123">
            <v>11053153</v>
          </cell>
        </row>
        <row r="124">
          <cell r="BL124">
            <v>54649889</v>
          </cell>
        </row>
        <row r="125">
          <cell r="BL125">
            <v>9224340</v>
          </cell>
        </row>
        <row r="126">
          <cell r="BL126">
            <v>3799952</v>
          </cell>
        </row>
        <row r="127">
          <cell r="BL127">
            <v>6427013</v>
          </cell>
        </row>
        <row r="128">
          <cell r="BL128">
            <v>12789301</v>
          </cell>
        </row>
        <row r="129">
          <cell r="BL129">
            <v>614908</v>
          </cell>
        </row>
        <row r="130">
          <cell r="BL130">
            <v>0</v>
          </cell>
        </row>
        <row r="131">
          <cell r="BL131">
            <v>642809</v>
          </cell>
        </row>
        <row r="132">
          <cell r="BL132">
            <v>5915</v>
          </cell>
        </row>
        <row r="133">
          <cell r="BL133">
            <v>636894</v>
          </cell>
        </row>
        <row r="134">
          <cell r="BL134">
            <v>5483676</v>
          </cell>
        </row>
        <row r="135">
          <cell r="BL135">
            <v>2548296</v>
          </cell>
        </row>
        <row r="136">
          <cell r="BL136">
            <v>788744</v>
          </cell>
        </row>
        <row r="137">
          <cell r="BL137">
            <v>62637</v>
          </cell>
        </row>
        <row r="138">
          <cell r="BL138">
            <v>153771</v>
          </cell>
        </row>
        <row r="139">
          <cell r="BL139">
            <v>450769</v>
          </cell>
        </row>
        <row r="140">
          <cell r="BL140">
            <v>670019</v>
          </cell>
        </row>
        <row r="141">
          <cell r="BL141">
            <v>0</v>
          </cell>
        </row>
        <row r="142">
          <cell r="BL142">
            <v>809440</v>
          </cell>
        </row>
        <row r="143">
          <cell r="BL143">
            <v>8674371</v>
          </cell>
        </row>
        <row r="144">
          <cell r="BL144">
            <v>7967485</v>
          </cell>
        </row>
        <row r="145">
          <cell r="BL145">
            <v>73380</v>
          </cell>
        </row>
        <row r="146">
          <cell r="BL146">
            <v>633506</v>
          </cell>
        </row>
        <row r="147">
          <cell r="BL147">
            <v>0</v>
          </cell>
        </row>
        <row r="148">
          <cell r="BL148">
            <v>0</v>
          </cell>
        </row>
        <row r="149">
          <cell r="BL149">
            <v>2992093</v>
          </cell>
        </row>
        <row r="150">
          <cell r="BL150">
            <v>291184</v>
          </cell>
        </row>
        <row r="151">
          <cell r="BL151">
            <v>1188092</v>
          </cell>
        </row>
        <row r="152">
          <cell r="BL152">
            <v>764476</v>
          </cell>
        </row>
        <row r="153">
          <cell r="BL153">
            <v>742932</v>
          </cell>
        </row>
        <row r="154">
          <cell r="BL154">
            <v>5409</v>
          </cell>
        </row>
        <row r="155">
          <cell r="BL155">
            <v>0</v>
          </cell>
        </row>
        <row r="156">
          <cell r="BL156">
            <v>115740640</v>
          </cell>
        </row>
        <row r="157">
          <cell r="BL157">
            <v>45495586</v>
          </cell>
        </row>
        <row r="158">
          <cell r="BL158">
            <v>10587577</v>
          </cell>
        </row>
        <row r="159">
          <cell r="BL159">
            <v>21621452</v>
          </cell>
        </row>
        <row r="160">
          <cell r="BL160">
            <v>37420382</v>
          </cell>
        </row>
        <row r="161">
          <cell r="BL161">
            <v>0</v>
          </cell>
        </row>
        <row r="162">
          <cell r="BL162">
            <v>615643</v>
          </cell>
        </row>
        <row r="163">
          <cell r="BL163">
            <v>1627451304</v>
          </cell>
        </row>
        <row r="164">
          <cell r="BL164">
            <v>1626712885</v>
          </cell>
        </row>
        <row r="165">
          <cell r="BL165">
            <v>378640</v>
          </cell>
        </row>
        <row r="166">
          <cell r="BL166">
            <v>222965</v>
          </cell>
        </row>
        <row r="167">
          <cell r="BL167">
            <v>136814</v>
          </cell>
        </row>
        <row r="168">
          <cell r="BL168">
            <v>24292819</v>
          </cell>
        </row>
        <row r="169">
          <cell r="BL169">
            <v>15310313</v>
          </cell>
        </row>
        <row r="170">
          <cell r="BL170">
            <v>8982506</v>
          </cell>
        </row>
        <row r="171">
          <cell r="BL171">
            <v>18</v>
          </cell>
        </row>
        <row r="172">
          <cell r="BL172">
            <v>18</v>
          </cell>
        </row>
        <row r="173">
          <cell r="BL173">
            <v>0</v>
          </cell>
        </row>
        <row r="174">
          <cell r="BL174">
            <v>18</v>
          </cell>
        </row>
        <row r="175">
          <cell r="BL175">
            <v>0</v>
          </cell>
        </row>
        <row r="176">
          <cell r="BL176">
            <v>0</v>
          </cell>
        </row>
        <row r="177">
          <cell r="BL177">
            <v>0</v>
          </cell>
        </row>
        <row r="178">
          <cell r="BL178">
            <v>0</v>
          </cell>
        </row>
        <row r="179">
          <cell r="BL179">
            <v>0</v>
          </cell>
        </row>
        <row r="180">
          <cell r="BL180">
            <v>0</v>
          </cell>
        </row>
        <row r="181">
          <cell r="BL181">
            <v>0</v>
          </cell>
        </row>
        <row r="182">
          <cell r="BL182">
            <v>0</v>
          </cell>
        </row>
        <row r="183">
          <cell r="BL183">
            <v>0</v>
          </cell>
        </row>
        <row r="184">
          <cell r="BL184">
            <v>0</v>
          </cell>
        </row>
        <row r="185">
          <cell r="BL185">
            <v>0</v>
          </cell>
        </row>
        <row r="186">
          <cell r="BL186">
            <v>0</v>
          </cell>
        </row>
        <row r="187">
          <cell r="BL187">
            <v>0</v>
          </cell>
        </row>
        <row r="188">
          <cell r="BL188">
            <v>0</v>
          </cell>
        </row>
        <row r="189">
          <cell r="BL189">
            <v>0</v>
          </cell>
        </row>
        <row r="190">
          <cell r="BL190">
            <v>0</v>
          </cell>
        </row>
        <row r="191">
          <cell r="BL191">
            <v>17894255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"/>
      <sheetName val="filtros"/>
      <sheetName val="dadJul"/>
    </sheetNames>
    <sheetDataSet>
      <sheetData sheetId="0">
        <row r="12">
          <cell r="BL12">
            <v>1875331827</v>
          </cell>
        </row>
        <row r="13">
          <cell r="BL13">
            <v>451908637</v>
          </cell>
        </row>
        <row r="14">
          <cell r="BL14">
            <v>451505323</v>
          </cell>
        </row>
        <row r="15">
          <cell r="BL15">
            <v>447211467</v>
          </cell>
        </row>
        <row r="16">
          <cell r="BL16">
            <v>431486</v>
          </cell>
        </row>
        <row r="17">
          <cell r="BL17">
            <v>1474129</v>
          </cell>
        </row>
        <row r="18">
          <cell r="BL18">
            <v>2388241</v>
          </cell>
        </row>
        <row r="19">
          <cell r="BL19">
            <v>0</v>
          </cell>
        </row>
        <row r="20">
          <cell r="BL20">
            <v>0</v>
          </cell>
        </row>
        <row r="21">
          <cell r="BL21">
            <v>0</v>
          </cell>
        </row>
        <row r="22">
          <cell r="BL22">
            <v>0</v>
          </cell>
        </row>
        <row r="23">
          <cell r="BL23">
            <v>403314</v>
          </cell>
        </row>
        <row r="24">
          <cell r="BL24">
            <v>403314</v>
          </cell>
        </row>
        <row r="25">
          <cell r="BL25">
            <v>145103</v>
          </cell>
        </row>
        <row r="26">
          <cell r="BL26">
            <v>145103</v>
          </cell>
        </row>
        <row r="27">
          <cell r="BL27">
            <v>145103</v>
          </cell>
        </row>
        <row r="28">
          <cell r="BL28">
            <v>2042529</v>
          </cell>
        </row>
        <row r="29">
          <cell r="BL29">
            <v>76402</v>
          </cell>
        </row>
        <row r="30">
          <cell r="BL30">
            <v>76402</v>
          </cell>
        </row>
        <row r="31">
          <cell r="BL31">
            <v>0</v>
          </cell>
        </row>
        <row r="32">
          <cell r="BL32">
            <v>0</v>
          </cell>
        </row>
        <row r="33">
          <cell r="BL33">
            <v>0</v>
          </cell>
        </row>
        <row r="34">
          <cell r="BL34">
            <v>0</v>
          </cell>
        </row>
        <row r="35">
          <cell r="BL35">
            <v>0</v>
          </cell>
        </row>
        <row r="36">
          <cell r="BL36">
            <v>0</v>
          </cell>
        </row>
        <row r="37">
          <cell r="BL37">
            <v>1966127</v>
          </cell>
        </row>
        <row r="38">
          <cell r="BL38">
            <v>399649</v>
          </cell>
        </row>
        <row r="39">
          <cell r="BL39">
            <v>1566478</v>
          </cell>
        </row>
        <row r="40">
          <cell r="BL40">
            <v>1397138860</v>
          </cell>
        </row>
        <row r="41">
          <cell r="BL41">
            <v>442531976</v>
          </cell>
        </row>
        <row r="42">
          <cell r="BL42">
            <v>193182479</v>
          </cell>
        </row>
        <row r="43">
          <cell r="BL43">
            <v>2789454</v>
          </cell>
        </row>
        <row r="44">
          <cell r="BL44">
            <v>216581367</v>
          </cell>
        </row>
        <row r="45">
          <cell r="BL45">
            <v>12306</v>
          </cell>
        </row>
        <row r="46">
          <cell r="BL46">
            <v>13934412</v>
          </cell>
        </row>
        <row r="47">
          <cell r="BL47">
            <v>5385</v>
          </cell>
        </row>
        <row r="48">
          <cell r="BL48">
            <v>0</v>
          </cell>
        </row>
        <row r="49">
          <cell r="BL49">
            <v>13972994</v>
          </cell>
        </row>
        <row r="50">
          <cell r="BL50">
            <v>2053579</v>
          </cell>
        </row>
        <row r="51">
          <cell r="BL51">
            <v>244159633</v>
          </cell>
        </row>
        <row r="52">
          <cell r="BL52">
            <v>244159633</v>
          </cell>
        </row>
        <row r="53">
          <cell r="BL53">
            <v>8238962</v>
          </cell>
        </row>
        <row r="54">
          <cell r="BL54">
            <v>293522</v>
          </cell>
        </row>
        <row r="55">
          <cell r="BL55">
            <v>1538730</v>
          </cell>
        </row>
        <row r="56">
          <cell r="BL56">
            <v>95558</v>
          </cell>
        </row>
        <row r="57">
          <cell r="BL57">
            <v>19682</v>
          </cell>
        </row>
        <row r="58">
          <cell r="BL58">
            <v>0</v>
          </cell>
        </row>
        <row r="59">
          <cell r="BL59">
            <v>5668046</v>
          </cell>
        </row>
        <row r="60">
          <cell r="BL60">
            <v>623424</v>
          </cell>
        </row>
        <row r="61">
          <cell r="BL61">
            <v>0</v>
          </cell>
        </row>
        <row r="62">
          <cell r="BL62">
            <v>3898878</v>
          </cell>
        </row>
        <row r="63">
          <cell r="BL63">
            <v>384245</v>
          </cell>
        </row>
        <row r="64">
          <cell r="BL64">
            <v>3514633</v>
          </cell>
        </row>
        <row r="65">
          <cell r="BL65">
            <v>85781418</v>
          </cell>
        </row>
        <row r="66">
          <cell r="BL66">
            <v>38905492</v>
          </cell>
        </row>
        <row r="67">
          <cell r="BL67">
            <v>1115509</v>
          </cell>
        </row>
        <row r="68">
          <cell r="BL68">
            <v>45760417</v>
          </cell>
        </row>
        <row r="69">
          <cell r="BL69">
            <v>12539316</v>
          </cell>
        </row>
        <row r="70">
          <cell r="BL70">
            <v>10664660</v>
          </cell>
        </row>
        <row r="71">
          <cell r="BL71">
            <v>1874656</v>
          </cell>
        </row>
        <row r="72">
          <cell r="BL72">
            <v>12253906</v>
          </cell>
        </row>
        <row r="73">
          <cell r="BL73">
            <v>9675426</v>
          </cell>
        </row>
        <row r="74">
          <cell r="BL74">
            <v>1035981</v>
          </cell>
        </row>
        <row r="75">
          <cell r="BL75">
            <v>1350481</v>
          </cell>
        </row>
        <row r="76">
          <cell r="BL76">
            <v>192018</v>
          </cell>
        </row>
        <row r="77">
          <cell r="BL77">
            <v>150713</v>
          </cell>
        </row>
        <row r="78">
          <cell r="BL78">
            <v>148893</v>
          </cell>
        </row>
        <row r="79">
          <cell r="BL79">
            <v>1820</v>
          </cell>
        </row>
        <row r="80">
          <cell r="BL80">
            <v>0</v>
          </cell>
        </row>
        <row r="81">
          <cell r="BL81">
            <v>14122735</v>
          </cell>
        </row>
        <row r="82">
          <cell r="BL82">
            <v>0</v>
          </cell>
        </row>
        <row r="83">
          <cell r="BL83">
            <v>14122735</v>
          </cell>
        </row>
        <row r="84">
          <cell r="BL84">
            <v>0</v>
          </cell>
        </row>
        <row r="85">
          <cell r="BL85">
            <v>0</v>
          </cell>
        </row>
        <row r="86">
          <cell r="BL86">
            <v>191532714</v>
          </cell>
        </row>
        <row r="87">
          <cell r="BL87">
            <v>17267785</v>
          </cell>
        </row>
        <row r="88">
          <cell r="BL88">
            <v>69407960</v>
          </cell>
        </row>
        <row r="89">
          <cell r="BL89">
            <v>90357999</v>
          </cell>
        </row>
        <row r="90">
          <cell r="BL90">
            <v>117375</v>
          </cell>
        </row>
        <row r="91">
          <cell r="BL91">
            <v>4695076</v>
          </cell>
        </row>
        <row r="92">
          <cell r="BL92">
            <v>151020</v>
          </cell>
        </row>
        <row r="93">
          <cell r="BL93">
            <v>504912</v>
          </cell>
        </row>
        <row r="94">
          <cell r="BL94">
            <v>782548</v>
          </cell>
        </row>
        <row r="95">
          <cell r="BL95">
            <v>7769661</v>
          </cell>
        </row>
        <row r="96">
          <cell r="BL96">
            <v>478378</v>
          </cell>
        </row>
        <row r="97">
          <cell r="BL97">
            <v>27411364</v>
          </cell>
        </row>
        <row r="98">
          <cell r="BL98">
            <v>19957103</v>
          </cell>
        </row>
        <row r="99">
          <cell r="BL99">
            <v>7454145</v>
          </cell>
        </row>
        <row r="100">
          <cell r="BL100">
            <v>116</v>
          </cell>
        </row>
        <row r="101">
          <cell r="BL101">
            <v>10103694</v>
          </cell>
        </row>
        <row r="102">
          <cell r="BL102">
            <v>259398</v>
          </cell>
        </row>
        <row r="103">
          <cell r="BL103">
            <v>0</v>
          </cell>
        </row>
        <row r="104">
          <cell r="BL104">
            <v>63365</v>
          </cell>
        </row>
        <row r="105">
          <cell r="BL105">
            <v>527068</v>
          </cell>
        </row>
        <row r="106">
          <cell r="BL106">
            <v>9253863</v>
          </cell>
        </row>
        <row r="107">
          <cell r="BL107">
            <v>8653411</v>
          </cell>
        </row>
        <row r="108">
          <cell r="BL108">
            <v>800</v>
          </cell>
        </row>
        <row r="109">
          <cell r="BL109">
            <v>7145582</v>
          </cell>
        </row>
        <row r="110">
          <cell r="BL110">
            <v>482631</v>
          </cell>
        </row>
        <row r="111">
          <cell r="BL111">
            <v>886764</v>
          </cell>
        </row>
        <row r="112">
          <cell r="BL112">
            <v>137634</v>
          </cell>
        </row>
        <row r="113">
          <cell r="BL113">
            <v>0</v>
          </cell>
        </row>
        <row r="114">
          <cell r="BL114">
            <v>24251896</v>
          </cell>
        </row>
        <row r="115">
          <cell r="BL115">
            <v>814521</v>
          </cell>
        </row>
        <row r="116">
          <cell r="BL116">
            <v>99587</v>
          </cell>
        </row>
        <row r="117">
          <cell r="BL117">
            <v>35171</v>
          </cell>
        </row>
        <row r="118">
          <cell r="BL118">
            <v>13955074</v>
          </cell>
        </row>
        <row r="119">
          <cell r="BL119">
            <v>0</v>
          </cell>
        </row>
        <row r="120">
          <cell r="BL120">
            <v>9347543</v>
          </cell>
        </row>
        <row r="121">
          <cell r="BL121">
            <v>133021661</v>
          </cell>
        </row>
        <row r="122">
          <cell r="BL122">
            <v>13681897</v>
          </cell>
        </row>
        <row r="123">
          <cell r="BL123">
            <v>18715011</v>
          </cell>
        </row>
        <row r="124">
          <cell r="BL124">
            <v>64724934</v>
          </cell>
        </row>
        <row r="125">
          <cell r="BL125">
            <v>7274347</v>
          </cell>
        </row>
        <row r="126">
          <cell r="BL126">
            <v>5696712</v>
          </cell>
        </row>
        <row r="127">
          <cell r="BL127">
            <v>9461736</v>
          </cell>
        </row>
        <row r="128">
          <cell r="BL128">
            <v>12345975</v>
          </cell>
        </row>
        <row r="129">
          <cell r="BL129">
            <v>1121049</v>
          </cell>
        </row>
        <row r="130">
          <cell r="BL130">
            <v>0</v>
          </cell>
        </row>
        <row r="131">
          <cell r="BL131">
            <v>638572</v>
          </cell>
        </row>
        <row r="132">
          <cell r="BL132">
            <v>24817</v>
          </cell>
        </row>
        <row r="133">
          <cell r="BL133">
            <v>613755</v>
          </cell>
        </row>
        <row r="134">
          <cell r="BL134">
            <v>11667521</v>
          </cell>
        </row>
        <row r="135">
          <cell r="BL135">
            <v>8264025</v>
          </cell>
        </row>
        <row r="136">
          <cell r="BL136">
            <v>909466</v>
          </cell>
        </row>
        <row r="137">
          <cell r="BL137">
            <v>39394</v>
          </cell>
        </row>
        <row r="138">
          <cell r="BL138">
            <v>266030</v>
          </cell>
        </row>
        <row r="139">
          <cell r="BL139">
            <v>338295</v>
          </cell>
        </row>
        <row r="140">
          <cell r="BL140">
            <v>906422</v>
          </cell>
        </row>
        <row r="141">
          <cell r="BL141">
            <v>0</v>
          </cell>
        </row>
        <row r="142">
          <cell r="BL142">
            <v>943889</v>
          </cell>
        </row>
        <row r="143">
          <cell r="BL143">
            <v>8979169</v>
          </cell>
        </row>
        <row r="144">
          <cell r="BL144">
            <v>8377880</v>
          </cell>
        </row>
        <row r="145">
          <cell r="BL145">
            <v>83988</v>
          </cell>
        </row>
        <row r="146">
          <cell r="BL146">
            <v>517146</v>
          </cell>
        </row>
        <row r="147">
          <cell r="BL147">
            <v>0</v>
          </cell>
        </row>
        <row r="148">
          <cell r="BL148">
            <v>155</v>
          </cell>
        </row>
        <row r="149">
          <cell r="BL149">
            <v>3841801</v>
          </cell>
        </row>
        <row r="150">
          <cell r="BL150">
            <v>465468</v>
          </cell>
        </row>
        <row r="151">
          <cell r="BL151">
            <v>1817138</v>
          </cell>
        </row>
        <row r="152">
          <cell r="BL152">
            <v>719860</v>
          </cell>
        </row>
        <row r="153">
          <cell r="BL153">
            <v>827973</v>
          </cell>
        </row>
        <row r="154">
          <cell r="BL154">
            <v>11362</v>
          </cell>
        </row>
        <row r="155">
          <cell r="BL155">
            <v>0</v>
          </cell>
        </row>
        <row r="156">
          <cell r="BL156">
            <v>121818632</v>
          </cell>
        </row>
        <row r="157">
          <cell r="BL157">
            <v>36952625</v>
          </cell>
        </row>
        <row r="158">
          <cell r="BL158">
            <v>10350799</v>
          </cell>
        </row>
        <row r="159">
          <cell r="BL159">
            <v>27888006</v>
          </cell>
        </row>
        <row r="160">
          <cell r="BL160">
            <v>45264235</v>
          </cell>
        </row>
        <row r="161">
          <cell r="BL161">
            <v>0</v>
          </cell>
        </row>
        <row r="162">
          <cell r="BL162">
            <v>1362967</v>
          </cell>
        </row>
        <row r="163">
          <cell r="BL163">
            <v>680315</v>
          </cell>
        </row>
        <row r="164">
          <cell r="BL164">
            <v>0</v>
          </cell>
        </row>
        <row r="165">
          <cell r="BL165">
            <v>140478</v>
          </cell>
        </row>
        <row r="166">
          <cell r="BL166">
            <v>249354</v>
          </cell>
        </row>
        <row r="167">
          <cell r="BL167">
            <v>290483</v>
          </cell>
        </row>
        <row r="168">
          <cell r="BL168">
            <v>30860573</v>
          </cell>
        </row>
        <row r="169">
          <cell r="BL169">
            <v>19107682</v>
          </cell>
        </row>
        <row r="170">
          <cell r="BL170">
            <v>11752891</v>
          </cell>
        </row>
        <row r="171">
          <cell r="BL171">
            <v>625</v>
          </cell>
        </row>
        <row r="172">
          <cell r="BL172">
            <v>625</v>
          </cell>
        </row>
        <row r="173">
          <cell r="BL173">
            <v>0</v>
          </cell>
        </row>
        <row r="174">
          <cell r="BL174">
            <v>625</v>
          </cell>
        </row>
        <row r="175">
          <cell r="BL175">
            <v>0</v>
          </cell>
        </row>
        <row r="176">
          <cell r="BL176">
            <v>0</v>
          </cell>
        </row>
        <row r="177">
          <cell r="BL177">
            <v>0</v>
          </cell>
        </row>
        <row r="178">
          <cell r="BL178">
            <v>0</v>
          </cell>
        </row>
        <row r="179">
          <cell r="BL179">
            <v>0</v>
          </cell>
        </row>
        <row r="180">
          <cell r="BL180">
            <v>0</v>
          </cell>
        </row>
        <row r="181">
          <cell r="BL181">
            <v>0</v>
          </cell>
        </row>
        <row r="182">
          <cell r="BL182">
            <v>0</v>
          </cell>
        </row>
        <row r="183">
          <cell r="BL183">
            <v>0</v>
          </cell>
        </row>
        <row r="184">
          <cell r="BL184">
            <v>0</v>
          </cell>
        </row>
        <row r="185">
          <cell r="BL185">
            <v>0</v>
          </cell>
        </row>
        <row r="186">
          <cell r="BL186">
            <v>0</v>
          </cell>
        </row>
        <row r="187">
          <cell r="BL187">
            <v>0</v>
          </cell>
        </row>
        <row r="188">
          <cell r="BL188">
            <v>0</v>
          </cell>
        </row>
        <row r="189">
          <cell r="BL189">
            <v>0</v>
          </cell>
        </row>
        <row r="190">
          <cell r="BL190">
            <v>0</v>
          </cell>
        </row>
        <row r="191">
          <cell r="BL191">
            <v>24096073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"/>
      <sheetName val="filtros"/>
      <sheetName val="dadAgo"/>
    </sheetNames>
    <sheetDataSet>
      <sheetData sheetId="0">
        <row r="12">
          <cell r="BL12">
            <v>2367828671</v>
          </cell>
        </row>
        <row r="13">
          <cell r="BL13">
            <v>972148584</v>
          </cell>
        </row>
        <row r="14">
          <cell r="BL14">
            <v>972066977</v>
          </cell>
        </row>
        <row r="15">
          <cell r="BL15">
            <v>969038961</v>
          </cell>
        </row>
        <row r="16">
          <cell r="BL16">
            <v>704950</v>
          </cell>
        </row>
        <row r="17">
          <cell r="BL17">
            <v>486648</v>
          </cell>
        </row>
        <row r="18">
          <cell r="BL18">
            <v>1836418</v>
          </cell>
        </row>
        <row r="19">
          <cell r="BL19">
            <v>0</v>
          </cell>
        </row>
        <row r="20">
          <cell r="BL20">
            <v>0</v>
          </cell>
        </row>
        <row r="21">
          <cell r="BL21">
            <v>0</v>
          </cell>
        </row>
        <row r="22">
          <cell r="BL22">
            <v>0</v>
          </cell>
        </row>
        <row r="23">
          <cell r="BL23">
            <v>81607</v>
          </cell>
        </row>
        <row r="24">
          <cell r="BL24">
            <v>81607</v>
          </cell>
        </row>
        <row r="25">
          <cell r="BL25">
            <v>37700</v>
          </cell>
        </row>
        <row r="26">
          <cell r="BL26">
            <v>37700</v>
          </cell>
        </row>
        <row r="27">
          <cell r="BL27">
            <v>37700</v>
          </cell>
        </row>
        <row r="28">
          <cell r="BL28">
            <v>1458978</v>
          </cell>
        </row>
        <row r="29">
          <cell r="BL29">
            <v>0</v>
          </cell>
        </row>
        <row r="30">
          <cell r="BL30">
            <v>0</v>
          </cell>
        </row>
        <row r="31">
          <cell r="BL31">
            <v>4840</v>
          </cell>
        </row>
        <row r="32">
          <cell r="BL32">
            <v>4840</v>
          </cell>
        </row>
        <row r="33">
          <cell r="BL33">
            <v>0</v>
          </cell>
        </row>
        <row r="34">
          <cell r="BL34">
            <v>0</v>
          </cell>
        </row>
        <row r="35">
          <cell r="BL35">
            <v>0</v>
          </cell>
        </row>
        <row r="36">
          <cell r="BL36">
            <v>0</v>
          </cell>
        </row>
        <row r="37">
          <cell r="BL37">
            <v>1454138</v>
          </cell>
        </row>
        <row r="38">
          <cell r="BL38">
            <v>136552</v>
          </cell>
        </row>
        <row r="39">
          <cell r="BL39">
            <v>1317586</v>
          </cell>
        </row>
        <row r="40">
          <cell r="BL40">
            <v>1372685318</v>
          </cell>
        </row>
        <row r="41">
          <cell r="BL41">
            <v>377605902</v>
          </cell>
        </row>
        <row r="42">
          <cell r="BL42">
            <v>197839302</v>
          </cell>
        </row>
        <row r="43">
          <cell r="BL43">
            <v>3453282</v>
          </cell>
        </row>
        <row r="44">
          <cell r="BL44">
            <v>133891468</v>
          </cell>
        </row>
        <row r="45">
          <cell r="BL45">
            <v>213590</v>
          </cell>
        </row>
        <row r="46">
          <cell r="BL46">
            <v>25561069</v>
          </cell>
        </row>
        <row r="47">
          <cell r="BL47">
            <v>0</v>
          </cell>
        </row>
        <row r="48">
          <cell r="BL48">
            <v>8627</v>
          </cell>
        </row>
        <row r="49">
          <cell r="BL49">
            <v>14927438</v>
          </cell>
        </row>
        <row r="50">
          <cell r="BL50">
            <v>1711126</v>
          </cell>
        </row>
        <row r="51">
          <cell r="BL51">
            <v>272939466</v>
          </cell>
        </row>
        <row r="52">
          <cell r="BL52">
            <v>272939466</v>
          </cell>
        </row>
        <row r="53">
          <cell r="BL53">
            <v>7711739</v>
          </cell>
        </row>
        <row r="54">
          <cell r="BL54">
            <v>27290</v>
          </cell>
        </row>
        <row r="55">
          <cell r="BL55">
            <v>1116146</v>
          </cell>
        </row>
        <row r="56">
          <cell r="BL56">
            <v>122775</v>
          </cell>
        </row>
        <row r="57">
          <cell r="BL57">
            <v>10928</v>
          </cell>
        </row>
        <row r="58">
          <cell r="BL58">
            <v>0</v>
          </cell>
        </row>
        <row r="59">
          <cell r="BL59">
            <v>5897432</v>
          </cell>
        </row>
        <row r="60">
          <cell r="BL60">
            <v>537168</v>
          </cell>
        </row>
        <row r="61">
          <cell r="BL61">
            <v>0</v>
          </cell>
        </row>
        <row r="62">
          <cell r="BL62">
            <v>3605470</v>
          </cell>
        </row>
        <row r="63">
          <cell r="BL63">
            <v>326993</v>
          </cell>
        </row>
        <row r="64">
          <cell r="BL64">
            <v>3278477</v>
          </cell>
        </row>
        <row r="65">
          <cell r="BL65">
            <v>87080101</v>
          </cell>
        </row>
        <row r="66">
          <cell r="BL66">
            <v>40647910</v>
          </cell>
        </row>
        <row r="67">
          <cell r="BL67">
            <v>961294</v>
          </cell>
        </row>
        <row r="68">
          <cell r="BL68">
            <v>45470897</v>
          </cell>
        </row>
        <row r="69">
          <cell r="BL69">
            <v>3977296</v>
          </cell>
        </row>
        <row r="70">
          <cell r="BL70">
            <v>1787059</v>
          </cell>
        </row>
        <row r="71">
          <cell r="BL71">
            <v>2190237</v>
          </cell>
        </row>
        <row r="72">
          <cell r="BL72">
            <v>13291501</v>
          </cell>
        </row>
        <row r="73">
          <cell r="BL73">
            <v>10149322</v>
          </cell>
        </row>
        <row r="74">
          <cell r="BL74">
            <v>1446481</v>
          </cell>
        </row>
        <row r="75">
          <cell r="BL75">
            <v>1483609</v>
          </cell>
        </row>
        <row r="76">
          <cell r="BL76">
            <v>212089</v>
          </cell>
        </row>
        <row r="77">
          <cell r="BL77">
            <v>133162</v>
          </cell>
        </row>
        <row r="78">
          <cell r="BL78">
            <v>133162</v>
          </cell>
        </row>
        <row r="79">
          <cell r="BL79">
            <v>0</v>
          </cell>
        </row>
        <row r="80">
          <cell r="BL80">
            <v>0</v>
          </cell>
        </row>
        <row r="81">
          <cell r="BL81">
            <v>10925310</v>
          </cell>
        </row>
        <row r="82">
          <cell r="BL82">
            <v>0</v>
          </cell>
        </row>
        <row r="83">
          <cell r="BL83">
            <v>10923510</v>
          </cell>
        </row>
        <row r="84">
          <cell r="BL84">
            <v>1800</v>
          </cell>
        </row>
        <row r="85">
          <cell r="BL85">
            <v>0</v>
          </cell>
        </row>
        <row r="86">
          <cell r="BL86">
            <v>187479384</v>
          </cell>
        </row>
        <row r="87">
          <cell r="BL87">
            <v>15442572</v>
          </cell>
        </row>
        <row r="88">
          <cell r="BL88">
            <v>38626970</v>
          </cell>
        </row>
        <row r="89">
          <cell r="BL89">
            <v>101363127</v>
          </cell>
        </row>
        <row r="90">
          <cell r="BL90">
            <v>110822</v>
          </cell>
        </row>
        <row r="91">
          <cell r="BL91">
            <v>1621886</v>
          </cell>
        </row>
        <row r="92">
          <cell r="BL92">
            <v>163165</v>
          </cell>
        </row>
        <row r="93">
          <cell r="BL93">
            <v>926418</v>
          </cell>
        </row>
        <row r="94">
          <cell r="BL94">
            <v>977620</v>
          </cell>
        </row>
        <row r="95">
          <cell r="BL95">
            <v>14432596</v>
          </cell>
        </row>
        <row r="96">
          <cell r="BL96">
            <v>13814208</v>
          </cell>
        </row>
        <row r="97">
          <cell r="BL97">
            <v>31423932</v>
          </cell>
        </row>
        <row r="98">
          <cell r="BL98">
            <v>23840197</v>
          </cell>
        </row>
        <row r="99">
          <cell r="BL99">
            <v>7583735</v>
          </cell>
        </row>
        <row r="100">
          <cell r="BL100">
            <v>0</v>
          </cell>
        </row>
        <row r="101">
          <cell r="BL101">
            <v>7249252</v>
          </cell>
        </row>
        <row r="102">
          <cell r="BL102">
            <v>653489</v>
          </cell>
        </row>
        <row r="103">
          <cell r="BL103">
            <v>0</v>
          </cell>
        </row>
        <row r="104">
          <cell r="BL104">
            <v>61584</v>
          </cell>
        </row>
        <row r="105">
          <cell r="BL105">
            <v>446098</v>
          </cell>
        </row>
        <row r="106">
          <cell r="BL106">
            <v>6088081</v>
          </cell>
        </row>
        <row r="107">
          <cell r="BL107">
            <v>10050228</v>
          </cell>
        </row>
        <row r="108">
          <cell r="BL108">
            <v>505</v>
          </cell>
        </row>
        <row r="109">
          <cell r="BL109">
            <v>8607635</v>
          </cell>
        </row>
        <row r="110">
          <cell r="BL110">
            <v>546828</v>
          </cell>
        </row>
        <row r="111">
          <cell r="BL111">
            <v>753519</v>
          </cell>
        </row>
        <row r="112">
          <cell r="BL112">
            <v>141741</v>
          </cell>
        </row>
        <row r="113">
          <cell r="BL113">
            <v>0</v>
          </cell>
        </row>
        <row r="114">
          <cell r="BL114">
            <v>25070908</v>
          </cell>
        </row>
        <row r="115">
          <cell r="BL115">
            <v>1509480</v>
          </cell>
        </row>
        <row r="116">
          <cell r="BL116">
            <v>199496</v>
          </cell>
        </row>
        <row r="117">
          <cell r="BL117">
            <v>70560</v>
          </cell>
        </row>
        <row r="118">
          <cell r="BL118">
            <v>13809019</v>
          </cell>
        </row>
        <row r="119">
          <cell r="BL119">
            <v>0</v>
          </cell>
        </row>
        <row r="120">
          <cell r="BL120">
            <v>9482353</v>
          </cell>
        </row>
        <row r="121">
          <cell r="BL121">
            <v>137772921</v>
          </cell>
        </row>
        <row r="122">
          <cell r="BL122">
            <v>13158835</v>
          </cell>
        </row>
        <row r="123">
          <cell r="BL123">
            <v>17342744</v>
          </cell>
        </row>
        <row r="124">
          <cell r="BL124">
            <v>67069673</v>
          </cell>
        </row>
        <row r="125">
          <cell r="BL125">
            <v>6100892</v>
          </cell>
        </row>
        <row r="126">
          <cell r="BL126">
            <v>8234068</v>
          </cell>
        </row>
        <row r="127">
          <cell r="BL127">
            <v>9697209</v>
          </cell>
        </row>
        <row r="128">
          <cell r="BL128">
            <v>15339216</v>
          </cell>
        </row>
        <row r="129">
          <cell r="BL129">
            <v>830284</v>
          </cell>
        </row>
        <row r="130">
          <cell r="BL130">
            <v>0</v>
          </cell>
        </row>
        <row r="131">
          <cell r="BL131">
            <v>1247937</v>
          </cell>
        </row>
        <row r="132">
          <cell r="BL132">
            <v>1641</v>
          </cell>
        </row>
        <row r="133">
          <cell r="BL133">
            <v>1246296</v>
          </cell>
        </row>
        <row r="134">
          <cell r="BL134">
            <v>18730945</v>
          </cell>
        </row>
        <row r="135">
          <cell r="BL135">
            <v>6740309</v>
          </cell>
        </row>
        <row r="136">
          <cell r="BL136">
            <v>9504988</v>
          </cell>
        </row>
        <row r="137">
          <cell r="BL137">
            <v>59564</v>
          </cell>
        </row>
        <row r="138">
          <cell r="BL138">
            <v>148750</v>
          </cell>
        </row>
        <row r="139">
          <cell r="BL139">
            <v>333742</v>
          </cell>
        </row>
        <row r="140">
          <cell r="BL140">
            <v>821357</v>
          </cell>
        </row>
        <row r="141">
          <cell r="BL141">
            <v>0</v>
          </cell>
        </row>
        <row r="142">
          <cell r="BL142">
            <v>1122235</v>
          </cell>
        </row>
        <row r="143">
          <cell r="BL143">
            <v>9304441</v>
          </cell>
        </row>
        <row r="144">
          <cell r="BL144">
            <v>8754619</v>
          </cell>
        </row>
        <row r="145">
          <cell r="BL145">
            <v>148973</v>
          </cell>
        </row>
        <row r="146">
          <cell r="BL146">
            <v>400843</v>
          </cell>
        </row>
        <row r="147">
          <cell r="BL147">
            <v>0</v>
          </cell>
        </row>
        <row r="148">
          <cell r="BL148">
            <v>6</v>
          </cell>
        </row>
        <row r="149">
          <cell r="BL149">
            <v>4240764</v>
          </cell>
        </row>
        <row r="150">
          <cell r="BL150">
            <v>550598</v>
          </cell>
        </row>
        <row r="151">
          <cell r="BL151">
            <v>2290655</v>
          </cell>
        </row>
        <row r="152">
          <cell r="BL152">
            <v>873839</v>
          </cell>
        </row>
        <row r="153">
          <cell r="BL153">
            <v>523857</v>
          </cell>
        </row>
        <row r="154">
          <cell r="BL154">
            <v>1815</v>
          </cell>
        </row>
        <row r="155">
          <cell r="BL155">
            <v>0</v>
          </cell>
        </row>
        <row r="156">
          <cell r="BL156">
            <v>134034236</v>
          </cell>
        </row>
        <row r="157">
          <cell r="BL157">
            <v>50262235</v>
          </cell>
        </row>
        <row r="158">
          <cell r="BL158">
            <v>8538996</v>
          </cell>
        </row>
        <row r="159">
          <cell r="BL159">
            <v>34708935</v>
          </cell>
        </row>
        <row r="160">
          <cell r="BL160">
            <v>40007859</v>
          </cell>
        </row>
        <row r="161">
          <cell r="BL161">
            <v>0</v>
          </cell>
        </row>
        <row r="162">
          <cell r="BL162">
            <v>516211</v>
          </cell>
        </row>
        <row r="163">
          <cell r="BL163">
            <v>1121384</v>
          </cell>
        </row>
        <row r="164">
          <cell r="BL164">
            <v>86</v>
          </cell>
        </row>
        <row r="165">
          <cell r="BL165">
            <v>670967</v>
          </cell>
        </row>
        <row r="166">
          <cell r="BL166">
            <v>242221</v>
          </cell>
        </row>
        <row r="167">
          <cell r="BL167">
            <v>208110</v>
          </cell>
        </row>
        <row r="168">
          <cell r="BL168">
            <v>27689039</v>
          </cell>
        </row>
        <row r="169">
          <cell r="BL169">
            <v>19124519</v>
          </cell>
        </row>
        <row r="170">
          <cell r="BL170">
            <v>8564520</v>
          </cell>
        </row>
        <row r="171">
          <cell r="BL171">
            <v>342</v>
          </cell>
        </row>
        <row r="172">
          <cell r="BL172">
            <v>342</v>
          </cell>
        </row>
        <row r="173">
          <cell r="BL173">
            <v>0</v>
          </cell>
        </row>
        <row r="174">
          <cell r="BL174">
            <v>342</v>
          </cell>
        </row>
        <row r="175">
          <cell r="BL175">
            <v>0</v>
          </cell>
        </row>
        <row r="176">
          <cell r="BL176">
            <v>0</v>
          </cell>
        </row>
        <row r="177">
          <cell r="BL177">
            <v>0</v>
          </cell>
        </row>
        <row r="178">
          <cell r="BL178">
            <v>0</v>
          </cell>
        </row>
        <row r="179">
          <cell r="BL179">
            <v>0</v>
          </cell>
        </row>
        <row r="180">
          <cell r="BL180">
            <v>0</v>
          </cell>
        </row>
        <row r="181">
          <cell r="BL181">
            <v>2048</v>
          </cell>
        </row>
        <row r="182">
          <cell r="BL182">
            <v>2048</v>
          </cell>
        </row>
        <row r="183">
          <cell r="BL183">
            <v>0</v>
          </cell>
        </row>
        <row r="184">
          <cell r="BL184">
            <v>0</v>
          </cell>
        </row>
        <row r="185">
          <cell r="BL185">
            <v>2048</v>
          </cell>
        </row>
        <row r="186">
          <cell r="BL186">
            <v>0</v>
          </cell>
        </row>
        <row r="187">
          <cell r="BL187">
            <v>0</v>
          </cell>
        </row>
        <row r="188">
          <cell r="BL188">
            <v>0</v>
          </cell>
        </row>
        <row r="189">
          <cell r="BL189">
            <v>0</v>
          </cell>
        </row>
        <row r="190">
          <cell r="BL190">
            <v>0</v>
          </cell>
        </row>
        <row r="191">
          <cell r="BL191">
            <v>21495701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"/>
      <sheetName val="filtros"/>
      <sheetName val="Aliceweb_parte_1"/>
    </sheetNames>
    <sheetDataSet>
      <sheetData sheetId="0">
        <row r="12">
          <cell r="BL12">
            <v>2111982886</v>
          </cell>
        </row>
        <row r="13">
          <cell r="BL13">
            <v>509503187</v>
          </cell>
        </row>
        <row r="14">
          <cell r="BL14">
            <v>509130219</v>
          </cell>
        </row>
        <row r="15">
          <cell r="BL15">
            <v>505045846</v>
          </cell>
        </row>
        <row r="16">
          <cell r="BL16">
            <v>377864</v>
          </cell>
        </row>
        <row r="17">
          <cell r="BL17">
            <v>370393</v>
          </cell>
        </row>
        <row r="18">
          <cell r="BL18">
            <v>3336116</v>
          </cell>
        </row>
        <row r="19">
          <cell r="BL19">
            <v>0</v>
          </cell>
        </row>
        <row r="20">
          <cell r="BL20">
            <v>0</v>
          </cell>
        </row>
        <row r="21">
          <cell r="BL21">
            <v>0</v>
          </cell>
        </row>
        <row r="22">
          <cell r="BL22">
            <v>0</v>
          </cell>
        </row>
        <row r="23">
          <cell r="BL23">
            <v>372968</v>
          </cell>
        </row>
        <row r="24">
          <cell r="BL24">
            <v>372968</v>
          </cell>
        </row>
        <row r="25">
          <cell r="BL25">
            <v>82929</v>
          </cell>
        </row>
        <row r="26">
          <cell r="BL26">
            <v>82929</v>
          </cell>
        </row>
        <row r="27">
          <cell r="BL27">
            <v>82929</v>
          </cell>
        </row>
        <row r="28">
          <cell r="BL28">
            <v>1044947</v>
          </cell>
        </row>
        <row r="29">
          <cell r="BL29">
            <v>21482</v>
          </cell>
        </row>
        <row r="30">
          <cell r="BL30">
            <v>21482</v>
          </cell>
        </row>
        <row r="31">
          <cell r="BL31">
            <v>0</v>
          </cell>
        </row>
        <row r="32">
          <cell r="BL32">
            <v>0</v>
          </cell>
        </row>
        <row r="33">
          <cell r="BL33">
            <v>0</v>
          </cell>
        </row>
        <row r="34">
          <cell r="BL34">
            <v>0</v>
          </cell>
        </row>
        <row r="35">
          <cell r="BL35">
            <v>0</v>
          </cell>
        </row>
        <row r="36">
          <cell r="BL36">
            <v>0</v>
          </cell>
        </row>
        <row r="37">
          <cell r="BL37">
            <v>1023465</v>
          </cell>
        </row>
        <row r="38">
          <cell r="BL38">
            <v>219998</v>
          </cell>
        </row>
        <row r="39">
          <cell r="BL39">
            <v>803467</v>
          </cell>
        </row>
        <row r="40">
          <cell r="BL40">
            <v>1579190490</v>
          </cell>
        </row>
        <row r="41">
          <cell r="BL41">
            <v>479834787</v>
          </cell>
        </row>
        <row r="42">
          <cell r="BL42">
            <v>184982758</v>
          </cell>
        </row>
        <row r="43">
          <cell r="BL43">
            <v>4194363</v>
          </cell>
        </row>
        <row r="44">
          <cell r="BL44">
            <v>245956256</v>
          </cell>
        </row>
        <row r="45">
          <cell r="BL45">
            <v>209456</v>
          </cell>
        </row>
        <row r="46">
          <cell r="BL46">
            <v>30381439</v>
          </cell>
        </row>
        <row r="47">
          <cell r="BL47">
            <v>54766</v>
          </cell>
        </row>
        <row r="48">
          <cell r="BL48">
            <v>0</v>
          </cell>
        </row>
        <row r="49">
          <cell r="BL49">
            <v>12673698</v>
          </cell>
        </row>
        <row r="50">
          <cell r="BL50">
            <v>1382051</v>
          </cell>
        </row>
        <row r="51">
          <cell r="BL51">
            <v>376784270</v>
          </cell>
        </row>
        <row r="52">
          <cell r="BL52">
            <v>376784270</v>
          </cell>
        </row>
        <row r="53">
          <cell r="BL53">
            <v>7155424</v>
          </cell>
        </row>
        <row r="54">
          <cell r="BL54">
            <v>348222</v>
          </cell>
        </row>
        <row r="55">
          <cell r="BL55">
            <v>1101822</v>
          </cell>
        </row>
        <row r="56">
          <cell r="BL56">
            <v>177510</v>
          </cell>
        </row>
        <row r="57">
          <cell r="BL57">
            <v>7920</v>
          </cell>
        </row>
        <row r="58">
          <cell r="BL58">
            <v>0</v>
          </cell>
        </row>
        <row r="59">
          <cell r="BL59">
            <v>5177435</v>
          </cell>
        </row>
        <row r="60">
          <cell r="BL60">
            <v>337015</v>
          </cell>
        </row>
        <row r="61">
          <cell r="BL61">
            <v>5500</v>
          </cell>
        </row>
        <row r="62">
          <cell r="BL62">
            <v>3543937</v>
          </cell>
        </row>
        <row r="63">
          <cell r="BL63">
            <v>236815</v>
          </cell>
        </row>
        <row r="64">
          <cell r="BL64">
            <v>3307122</v>
          </cell>
        </row>
        <row r="65">
          <cell r="BL65">
            <v>76023804</v>
          </cell>
        </row>
        <row r="66">
          <cell r="BL66">
            <v>40153365</v>
          </cell>
        </row>
        <row r="67">
          <cell r="BL67">
            <v>910929</v>
          </cell>
        </row>
        <row r="68">
          <cell r="BL68">
            <v>34959510</v>
          </cell>
        </row>
        <row r="69">
          <cell r="BL69">
            <v>13008850</v>
          </cell>
        </row>
        <row r="70">
          <cell r="BL70">
            <v>10418312</v>
          </cell>
        </row>
        <row r="71">
          <cell r="BL71">
            <v>2590538</v>
          </cell>
        </row>
        <row r="72">
          <cell r="BL72">
            <v>12153632</v>
          </cell>
        </row>
        <row r="73">
          <cell r="BL73">
            <v>9323218</v>
          </cell>
        </row>
        <row r="74">
          <cell r="BL74">
            <v>1074836</v>
          </cell>
        </row>
        <row r="75">
          <cell r="BL75">
            <v>1520564</v>
          </cell>
        </row>
        <row r="76">
          <cell r="BL76">
            <v>235014</v>
          </cell>
        </row>
        <row r="77">
          <cell r="BL77">
            <v>456966</v>
          </cell>
        </row>
        <row r="78">
          <cell r="BL78">
            <v>456966</v>
          </cell>
        </row>
        <row r="79">
          <cell r="BL79">
            <v>0</v>
          </cell>
        </row>
        <row r="80">
          <cell r="BL80">
            <v>0</v>
          </cell>
        </row>
        <row r="81">
          <cell r="BL81">
            <v>52227328</v>
          </cell>
        </row>
        <row r="82">
          <cell r="BL82">
            <v>0</v>
          </cell>
        </row>
        <row r="83">
          <cell r="BL83">
            <v>52227328</v>
          </cell>
        </row>
        <row r="84">
          <cell r="BL84">
            <v>0</v>
          </cell>
        </row>
        <row r="85">
          <cell r="BL85">
            <v>0</v>
          </cell>
        </row>
        <row r="86">
          <cell r="BL86">
            <v>173984579</v>
          </cell>
        </row>
        <row r="87">
          <cell r="BL87">
            <v>11054017</v>
          </cell>
        </row>
        <row r="88">
          <cell r="BL88">
            <v>34622498</v>
          </cell>
        </row>
        <row r="89">
          <cell r="BL89">
            <v>114425001</v>
          </cell>
        </row>
        <row r="90">
          <cell r="BL90">
            <v>10414</v>
          </cell>
        </row>
        <row r="91">
          <cell r="BL91">
            <v>1632346</v>
          </cell>
        </row>
        <row r="92">
          <cell r="BL92">
            <v>30990</v>
          </cell>
        </row>
        <row r="93">
          <cell r="BL93">
            <v>537628</v>
          </cell>
        </row>
        <row r="94">
          <cell r="BL94">
            <v>712348</v>
          </cell>
        </row>
        <row r="95">
          <cell r="BL95">
            <v>6717694</v>
          </cell>
        </row>
        <row r="96">
          <cell r="BL96">
            <v>4241643</v>
          </cell>
        </row>
        <row r="97">
          <cell r="BL97">
            <v>30072196</v>
          </cell>
        </row>
        <row r="98">
          <cell r="BL98">
            <v>20752034</v>
          </cell>
        </row>
        <row r="99">
          <cell r="BL99">
            <v>9320099</v>
          </cell>
        </row>
        <row r="100">
          <cell r="BL100">
            <v>63</v>
          </cell>
        </row>
        <row r="101">
          <cell r="BL101">
            <v>5035910</v>
          </cell>
        </row>
        <row r="102">
          <cell r="BL102">
            <v>305292</v>
          </cell>
        </row>
        <row r="103">
          <cell r="BL103">
            <v>0</v>
          </cell>
        </row>
        <row r="104">
          <cell r="BL104">
            <v>136078</v>
          </cell>
        </row>
        <row r="105">
          <cell r="BL105">
            <v>451470</v>
          </cell>
        </row>
        <row r="106">
          <cell r="BL106">
            <v>4143070</v>
          </cell>
        </row>
        <row r="107">
          <cell r="BL107">
            <v>9836093</v>
          </cell>
        </row>
        <row r="108">
          <cell r="BL108">
            <v>788</v>
          </cell>
        </row>
        <row r="109">
          <cell r="BL109">
            <v>8543180</v>
          </cell>
        </row>
        <row r="110">
          <cell r="BL110">
            <v>319184</v>
          </cell>
        </row>
        <row r="111">
          <cell r="BL111">
            <v>884951</v>
          </cell>
        </row>
        <row r="112">
          <cell r="BL112">
            <v>87990</v>
          </cell>
        </row>
        <row r="113">
          <cell r="BL113">
            <v>0</v>
          </cell>
        </row>
        <row r="114">
          <cell r="BL114">
            <v>26120708</v>
          </cell>
        </row>
        <row r="115">
          <cell r="BL115">
            <v>1231892</v>
          </cell>
        </row>
        <row r="116">
          <cell r="BL116">
            <v>1024413</v>
          </cell>
        </row>
        <row r="117">
          <cell r="BL117">
            <v>27131</v>
          </cell>
        </row>
        <row r="118">
          <cell r="BL118">
            <v>12373524</v>
          </cell>
        </row>
        <row r="119">
          <cell r="BL119">
            <v>0</v>
          </cell>
        </row>
        <row r="120">
          <cell r="BL120">
            <v>11463748</v>
          </cell>
        </row>
        <row r="121">
          <cell r="BL121">
            <v>115003094</v>
          </cell>
        </row>
        <row r="122">
          <cell r="BL122">
            <v>11130936</v>
          </cell>
        </row>
        <row r="123">
          <cell r="BL123">
            <v>10566461</v>
          </cell>
        </row>
        <row r="124">
          <cell r="BL124">
            <v>59279440</v>
          </cell>
        </row>
        <row r="125">
          <cell r="BL125">
            <v>5946806</v>
          </cell>
        </row>
        <row r="126">
          <cell r="BL126">
            <v>6117200</v>
          </cell>
        </row>
        <row r="127">
          <cell r="BL127">
            <v>8948801</v>
          </cell>
        </row>
        <row r="128">
          <cell r="BL128">
            <v>11566638</v>
          </cell>
        </row>
        <row r="129">
          <cell r="BL129">
            <v>1446812</v>
          </cell>
        </row>
        <row r="130">
          <cell r="BL130">
            <v>0</v>
          </cell>
        </row>
        <row r="131">
          <cell r="BL131">
            <v>866494</v>
          </cell>
        </row>
        <row r="132">
          <cell r="BL132">
            <v>177439</v>
          </cell>
        </row>
        <row r="133">
          <cell r="BL133">
            <v>689055</v>
          </cell>
        </row>
        <row r="134">
          <cell r="BL134">
            <v>13179343</v>
          </cell>
        </row>
        <row r="135">
          <cell r="BL135">
            <v>4255775</v>
          </cell>
        </row>
        <row r="136">
          <cell r="BL136">
            <v>6719276</v>
          </cell>
        </row>
        <row r="137">
          <cell r="BL137">
            <v>135555</v>
          </cell>
        </row>
        <row r="138">
          <cell r="BL138">
            <v>3415</v>
          </cell>
        </row>
        <row r="139">
          <cell r="BL139">
            <v>361396</v>
          </cell>
        </row>
        <row r="140">
          <cell r="BL140">
            <v>749081</v>
          </cell>
        </row>
        <row r="141">
          <cell r="BL141">
            <v>0</v>
          </cell>
        </row>
        <row r="142">
          <cell r="BL142">
            <v>954845</v>
          </cell>
        </row>
        <row r="143">
          <cell r="BL143">
            <v>8458099</v>
          </cell>
        </row>
        <row r="144">
          <cell r="BL144">
            <v>7865821</v>
          </cell>
        </row>
        <row r="145">
          <cell r="BL145">
            <v>202809</v>
          </cell>
        </row>
        <row r="146">
          <cell r="BL146">
            <v>389464</v>
          </cell>
        </row>
        <row r="147">
          <cell r="BL147">
            <v>0</v>
          </cell>
        </row>
        <row r="148">
          <cell r="BL148">
            <v>5</v>
          </cell>
        </row>
        <row r="149">
          <cell r="BL149">
            <v>3445930</v>
          </cell>
        </row>
        <row r="150">
          <cell r="BL150">
            <v>618535</v>
          </cell>
        </row>
        <row r="151">
          <cell r="BL151">
            <v>1599113</v>
          </cell>
        </row>
        <row r="152">
          <cell r="BL152">
            <v>613248</v>
          </cell>
        </row>
        <row r="153">
          <cell r="BL153">
            <v>607758</v>
          </cell>
        </row>
        <row r="154">
          <cell r="BL154">
            <v>7276</v>
          </cell>
        </row>
        <row r="155">
          <cell r="BL155">
            <v>0</v>
          </cell>
        </row>
        <row r="156">
          <cell r="BL156">
            <v>141736168</v>
          </cell>
        </row>
        <row r="157">
          <cell r="BL157">
            <v>65160218</v>
          </cell>
        </row>
        <row r="158">
          <cell r="BL158">
            <v>6722011</v>
          </cell>
        </row>
        <row r="159">
          <cell r="BL159">
            <v>29325565</v>
          </cell>
        </row>
        <row r="160">
          <cell r="BL160">
            <v>40249549</v>
          </cell>
        </row>
        <row r="161">
          <cell r="BL161">
            <v>0</v>
          </cell>
        </row>
        <row r="162">
          <cell r="BL162">
            <v>278825</v>
          </cell>
        </row>
        <row r="163">
          <cell r="BL163">
            <v>756126</v>
          </cell>
        </row>
        <row r="164">
          <cell r="BL164">
            <v>0</v>
          </cell>
        </row>
        <row r="165">
          <cell r="BL165">
            <v>280800</v>
          </cell>
        </row>
        <row r="166">
          <cell r="BL166">
            <v>276227</v>
          </cell>
        </row>
        <row r="167">
          <cell r="BL167">
            <v>199099</v>
          </cell>
        </row>
        <row r="168">
          <cell r="BL168">
            <v>29506752</v>
          </cell>
        </row>
        <row r="169">
          <cell r="BL169">
            <v>19281734</v>
          </cell>
        </row>
        <row r="170">
          <cell r="BL170">
            <v>10225018</v>
          </cell>
        </row>
        <row r="171">
          <cell r="BL171">
            <v>0</v>
          </cell>
        </row>
        <row r="172">
          <cell r="BL172">
            <v>0</v>
          </cell>
        </row>
        <row r="173">
          <cell r="BL173">
            <v>0</v>
          </cell>
        </row>
        <row r="174">
          <cell r="BL174">
            <v>0</v>
          </cell>
        </row>
        <row r="175">
          <cell r="BL175">
            <v>0</v>
          </cell>
        </row>
        <row r="176">
          <cell r="BL176">
            <v>0</v>
          </cell>
        </row>
        <row r="177">
          <cell r="BL177">
            <v>0</v>
          </cell>
        </row>
        <row r="178">
          <cell r="BL178">
            <v>0</v>
          </cell>
        </row>
        <row r="179">
          <cell r="BL179">
            <v>0</v>
          </cell>
        </row>
        <row r="180">
          <cell r="BL180">
            <v>0</v>
          </cell>
        </row>
        <row r="181">
          <cell r="BL181">
            <v>4000</v>
          </cell>
        </row>
        <row r="182">
          <cell r="BL182">
            <v>4000</v>
          </cell>
        </row>
        <row r="183">
          <cell r="BL183">
            <v>0</v>
          </cell>
        </row>
        <row r="184">
          <cell r="BL184">
            <v>0</v>
          </cell>
        </row>
        <row r="185">
          <cell r="BL185">
            <v>4000</v>
          </cell>
        </row>
        <row r="186">
          <cell r="BL186">
            <v>0</v>
          </cell>
        </row>
        <row r="187">
          <cell r="BL187">
            <v>0</v>
          </cell>
        </row>
        <row r="188">
          <cell r="BL188">
            <v>0</v>
          </cell>
        </row>
        <row r="189">
          <cell r="BL189">
            <v>0</v>
          </cell>
        </row>
        <row r="190">
          <cell r="BL190">
            <v>0</v>
          </cell>
        </row>
        <row r="191">
          <cell r="BL191">
            <v>22157333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outlinePr summaryBelow="0"/>
  </sheetPr>
  <dimension ref="B5:AY190"/>
  <sheetViews>
    <sheetView tabSelected="1" zoomScaleNormal="100" workbookViewId="0">
      <pane xSplit="3" ySplit="9" topLeftCell="AK10" activePane="bottomRight" state="frozen"/>
      <selection activeCell="L10" sqref="L10"/>
      <selection pane="topRight" activeCell="L10" sqref="L10"/>
      <selection pane="bottomLeft" activeCell="L10" sqref="L10"/>
      <selection pane="bottomRight" activeCell="AQ10" sqref="AQ10"/>
    </sheetView>
  </sheetViews>
  <sheetFormatPr defaultRowHeight="15" outlineLevelRow="2" x14ac:dyDescent="0.25"/>
  <cols>
    <col min="1" max="1" width="2.42578125" style="1" customWidth="1"/>
    <col min="2" max="2" width="9.140625" style="2" customWidth="1"/>
    <col min="3" max="3" width="40.7109375" style="1" customWidth="1"/>
    <col min="4" max="9" width="14.28515625" style="1" bestFit="1" customWidth="1"/>
    <col min="10" max="10" width="15.140625" style="1" customWidth="1"/>
    <col min="11" max="11" width="17.140625" style="1" customWidth="1"/>
    <col min="12" max="13" width="14.28515625" style="1" bestFit="1" customWidth="1"/>
    <col min="14" max="24" width="14.28515625" style="1" customWidth="1"/>
    <col min="25" max="51" width="14.28515625" style="1" bestFit="1" customWidth="1"/>
    <col min="52" max="16384" width="9.140625" style="1"/>
  </cols>
  <sheetData>
    <row r="5" spans="2:51" ht="14.25" customHeight="1" x14ac:dyDescent="0.25">
      <c r="B5" s="39" t="s">
        <v>315</v>
      </c>
      <c r="C5" s="39"/>
    </row>
    <row r="6" spans="2:51" ht="14.25" customHeight="1" x14ac:dyDescent="0.25">
      <c r="B6" s="39"/>
      <c r="C6" s="39"/>
    </row>
    <row r="7" spans="2:51" x14ac:dyDescent="0.25">
      <c r="B7" s="40" t="s">
        <v>316</v>
      </c>
      <c r="C7" s="40"/>
    </row>
    <row r="8" spans="2:51" ht="15.75" thickBot="1" x14ac:dyDescent="0.3">
      <c r="B8" s="41"/>
      <c r="C8" s="41"/>
    </row>
    <row r="9" spans="2:51" x14ac:dyDescent="0.25">
      <c r="B9" s="22" t="s">
        <v>0</v>
      </c>
      <c r="C9" s="22" t="s">
        <v>311</v>
      </c>
      <c r="D9" s="23">
        <v>40909</v>
      </c>
      <c r="E9" s="23">
        <v>40940</v>
      </c>
      <c r="F9" s="23">
        <v>40969</v>
      </c>
      <c r="G9" s="23">
        <v>41000</v>
      </c>
      <c r="H9" s="23">
        <v>41030</v>
      </c>
      <c r="I9" s="23">
        <v>41061</v>
      </c>
      <c r="J9" s="23">
        <v>41091</v>
      </c>
      <c r="K9" s="23">
        <v>41122</v>
      </c>
      <c r="L9" s="23">
        <v>41153</v>
      </c>
      <c r="M9" s="23">
        <v>41183</v>
      </c>
      <c r="N9" s="23">
        <v>41214</v>
      </c>
      <c r="O9" s="23">
        <v>41244</v>
      </c>
      <c r="P9" s="23">
        <v>41275</v>
      </c>
      <c r="Q9" s="23">
        <v>41306</v>
      </c>
      <c r="R9" s="23">
        <v>41334</v>
      </c>
      <c r="S9" s="23">
        <v>41365</v>
      </c>
      <c r="T9" s="23">
        <v>41395</v>
      </c>
      <c r="U9" s="23">
        <v>41426</v>
      </c>
      <c r="V9" s="23">
        <v>41456</v>
      </c>
      <c r="W9" s="23">
        <v>41487</v>
      </c>
      <c r="X9" s="23">
        <v>41518</v>
      </c>
      <c r="Y9" s="23">
        <v>41548</v>
      </c>
      <c r="Z9" s="23">
        <v>41579</v>
      </c>
      <c r="AA9" s="23">
        <v>41609</v>
      </c>
      <c r="AB9" s="23">
        <v>41640</v>
      </c>
      <c r="AC9" s="23">
        <v>41671</v>
      </c>
      <c r="AD9" s="23">
        <v>41699</v>
      </c>
      <c r="AE9" s="23">
        <v>41730</v>
      </c>
      <c r="AF9" s="23">
        <v>41760</v>
      </c>
      <c r="AG9" s="23">
        <v>41791</v>
      </c>
      <c r="AH9" s="23">
        <v>41821</v>
      </c>
      <c r="AI9" s="23">
        <v>41852</v>
      </c>
      <c r="AJ9" s="23">
        <v>41883</v>
      </c>
      <c r="AK9" s="23">
        <v>41913</v>
      </c>
      <c r="AL9" s="23">
        <v>41944</v>
      </c>
      <c r="AM9" s="23">
        <v>41974</v>
      </c>
      <c r="AN9" s="23">
        <v>42005</v>
      </c>
      <c r="AO9" s="23">
        <v>42036</v>
      </c>
      <c r="AP9" s="23">
        <v>42064</v>
      </c>
      <c r="AQ9" s="23">
        <v>42095</v>
      </c>
      <c r="AR9" s="23">
        <v>42125</v>
      </c>
      <c r="AS9" s="23">
        <v>42156</v>
      </c>
      <c r="AT9" s="23">
        <v>42186</v>
      </c>
      <c r="AU9" s="23">
        <v>42217</v>
      </c>
      <c r="AV9" s="23">
        <v>42248</v>
      </c>
      <c r="AW9" s="23">
        <v>42278</v>
      </c>
      <c r="AX9" s="23">
        <v>42309</v>
      </c>
      <c r="AY9" s="23">
        <v>42339</v>
      </c>
    </row>
    <row r="10" spans="2:51" s="27" customFormat="1" ht="15.75" x14ac:dyDescent="0.25">
      <c r="B10" s="24"/>
      <c r="C10" s="25" t="s">
        <v>313</v>
      </c>
      <c r="D10" s="26">
        <v>1218733676</v>
      </c>
      <c r="E10" s="26">
        <v>1182589453</v>
      </c>
      <c r="F10" s="26">
        <v>1404053412</v>
      </c>
      <c r="G10" s="26">
        <v>1300661305</v>
      </c>
      <c r="H10" s="26">
        <v>1680763333</v>
      </c>
      <c r="I10" s="26">
        <v>1728091904</v>
      </c>
      <c r="J10" s="26">
        <v>1770068301</v>
      </c>
      <c r="K10" s="26">
        <v>1832091767</v>
      </c>
      <c r="L10" s="26">
        <v>1497550832</v>
      </c>
      <c r="M10" s="26">
        <v>1483530389</v>
      </c>
      <c r="N10" s="26">
        <v>1188888626</v>
      </c>
      <c r="O10" s="26">
        <v>1098682660</v>
      </c>
      <c r="P10" s="26">
        <f>[1]jan!$BL12</f>
        <v>1035502167</v>
      </c>
      <c r="Q10" s="26">
        <f>[2]fev!$BL12</f>
        <v>1082105837</v>
      </c>
      <c r="R10" s="26">
        <f>[3]mar!$BL12</f>
        <v>1412795220</v>
      </c>
      <c r="S10" s="26">
        <f>[4]abr!$BL12</f>
        <v>1731885424</v>
      </c>
      <c r="T10" s="26">
        <f>[5]maio!$BL12</f>
        <v>2266399073</v>
      </c>
      <c r="U10" s="26">
        <f>[6]jun!$BL12</f>
        <v>3621523759</v>
      </c>
      <c r="V10" s="26">
        <f>[7]jul!$BL12</f>
        <v>1875331827</v>
      </c>
      <c r="W10" s="26">
        <f>[8]ago!$BL12</f>
        <v>2367828671</v>
      </c>
      <c r="X10" s="26">
        <f>[9]set!$BL12</f>
        <v>2111982886</v>
      </c>
      <c r="Y10" s="26">
        <f>[10]out!$BL12</f>
        <v>3814666744</v>
      </c>
      <c r="Z10" s="26">
        <f>[11]nov!$BL12</f>
        <v>2613211478</v>
      </c>
      <c r="AA10" s="26">
        <f>[12]dez!$BL12</f>
        <v>1160465392</v>
      </c>
      <c r="AB10" s="26">
        <f>[13]jan!$BL12</f>
        <v>1080330048</v>
      </c>
      <c r="AC10" s="26">
        <f>[14]fev!$BL12</f>
        <v>1023473503</v>
      </c>
      <c r="AD10" s="26">
        <f>[15]mar!$BL12</f>
        <v>1159119586</v>
      </c>
      <c r="AE10" s="26">
        <f>[16]abr!$BL12</f>
        <v>1664197139</v>
      </c>
      <c r="AF10" s="26">
        <f>[17]maio!$BL12</f>
        <v>1975476109</v>
      </c>
      <c r="AG10" s="26">
        <f>[18]jun!$BL12</f>
        <v>2019644548</v>
      </c>
      <c r="AH10" s="26">
        <f>[19]jul!$BL12</f>
        <v>2023967386</v>
      </c>
      <c r="AI10" s="26">
        <f>[20]ago!$BL12</f>
        <v>1756697707</v>
      </c>
      <c r="AJ10" s="26">
        <f>[21]set!$BL12</f>
        <v>2066806669</v>
      </c>
      <c r="AK10" s="26">
        <f>[22]out!$BL12</f>
        <v>1531652216</v>
      </c>
      <c r="AL10" s="26">
        <f>[23]nov!$BL12</f>
        <v>1047720375</v>
      </c>
      <c r="AM10" s="26">
        <f>[24]dez!$BL12</f>
        <v>1346479157</v>
      </c>
      <c r="AN10" s="26">
        <f>[25]jan!$BL12</f>
        <v>966618939</v>
      </c>
      <c r="AO10" s="26">
        <f>[26]fev!$BL12</f>
        <v>874469400</v>
      </c>
      <c r="AP10" s="26">
        <f>[27]mar!$BL12</f>
        <v>1252565776</v>
      </c>
      <c r="AQ10" s="26">
        <f>[28]abr!$BL12</f>
        <v>1646675630</v>
      </c>
      <c r="AR10" s="26"/>
      <c r="AS10" s="26"/>
      <c r="AT10" s="26"/>
      <c r="AU10" s="26"/>
      <c r="AV10" s="26"/>
      <c r="AW10" s="26"/>
      <c r="AX10" s="26"/>
      <c r="AY10" s="26"/>
    </row>
    <row r="11" spans="2:51" ht="31.5" customHeight="1" x14ac:dyDescent="0.25">
      <c r="B11" s="19" t="s">
        <v>137</v>
      </c>
      <c r="C11" s="20" t="s">
        <v>144</v>
      </c>
      <c r="D11" s="21">
        <v>125172965</v>
      </c>
      <c r="E11" s="21">
        <v>131475176</v>
      </c>
      <c r="F11" s="21">
        <v>147619402</v>
      </c>
      <c r="G11" s="21">
        <v>245951705</v>
      </c>
      <c r="H11" s="21">
        <v>485514409</v>
      </c>
      <c r="I11" s="21">
        <v>473078118</v>
      </c>
      <c r="J11" s="21">
        <v>439925940</v>
      </c>
      <c r="K11" s="21">
        <v>430035763</v>
      </c>
      <c r="L11" s="21">
        <v>87323394</v>
      </c>
      <c r="M11" s="21">
        <v>27265365</v>
      </c>
      <c r="N11" s="21">
        <v>42875948</v>
      </c>
      <c r="O11" s="21">
        <v>68451525</v>
      </c>
      <c r="P11" s="21">
        <f>[1]jan!$BL13</f>
        <v>141800182</v>
      </c>
      <c r="Q11" s="21">
        <f>[2]fev!$BL13</f>
        <v>159179796</v>
      </c>
      <c r="R11" s="21">
        <f>[3]mar!$BL13</f>
        <v>244219474</v>
      </c>
      <c r="S11" s="21">
        <f>[4]abr!$BL13</f>
        <v>519933726</v>
      </c>
      <c r="T11" s="21">
        <f>[5]maio!$BL13</f>
        <v>950564364</v>
      </c>
      <c r="U11" s="21">
        <f>[6]jun!$BL13</f>
        <v>729112841</v>
      </c>
      <c r="V11" s="21">
        <f>[7]jul!$BL13</f>
        <v>451908637</v>
      </c>
      <c r="W11" s="21">
        <f>[8]ago!$BL13</f>
        <v>972148584</v>
      </c>
      <c r="X11" s="21">
        <f>[9]set!$BL13</f>
        <v>509503187</v>
      </c>
      <c r="Y11" s="21">
        <f>[10]out!$BL13</f>
        <v>288669611</v>
      </c>
      <c r="Z11" s="21">
        <f>[11]nov!$BL13</f>
        <v>81907801</v>
      </c>
      <c r="AA11" s="21">
        <f>[12]dez!$BL13</f>
        <v>24710359</v>
      </c>
      <c r="AB11" s="21">
        <f>[13]jan!$BL13</f>
        <v>22030135</v>
      </c>
      <c r="AC11" s="21">
        <f>[14]fev!$BL13</f>
        <v>109438911</v>
      </c>
      <c r="AD11" s="21">
        <f>[15]mar!$BL13</f>
        <v>182341093</v>
      </c>
      <c r="AE11" s="21">
        <f>[16]abr!$BL13</f>
        <v>666642928</v>
      </c>
      <c r="AF11" s="21">
        <f>[17]maio!$BL13</f>
        <v>839022581</v>
      </c>
      <c r="AG11" s="21">
        <f>[18]jun!$BL13</f>
        <v>791637339</v>
      </c>
      <c r="AH11" s="21">
        <f>[19]jul!$BL13</f>
        <v>646804675</v>
      </c>
      <c r="AI11" s="21">
        <f>[20]ago!$BL13</f>
        <v>482201075</v>
      </c>
      <c r="AJ11" s="21">
        <f>[21]set!$BL13</f>
        <v>530029312</v>
      </c>
      <c r="AK11" s="21">
        <f>[22]out!$BL13</f>
        <v>84593545</v>
      </c>
      <c r="AL11" s="21">
        <f>[23]nov!$BL13</f>
        <v>57855241</v>
      </c>
      <c r="AM11" s="21">
        <f>[24]dez!$BL13</f>
        <v>118656176</v>
      </c>
      <c r="AN11" s="21">
        <f>[25]jan!$BL13</f>
        <v>103918146</v>
      </c>
      <c r="AO11" s="21">
        <f>[26]fev!$BL13</f>
        <v>103017728</v>
      </c>
      <c r="AP11" s="21">
        <f>[27]mar!$BL13</f>
        <v>197528846</v>
      </c>
      <c r="AQ11" s="21">
        <f>[28]abr!$BL13</f>
        <v>704280956</v>
      </c>
      <c r="AR11" s="21"/>
      <c r="AS11" s="21"/>
      <c r="AT11" s="21"/>
      <c r="AU11" s="21"/>
      <c r="AV11" s="21"/>
      <c r="AW11" s="21"/>
      <c r="AX11" s="21"/>
      <c r="AY11" s="21"/>
    </row>
    <row r="12" spans="2:51" outlineLevel="1" x14ac:dyDescent="0.25">
      <c r="B12" s="16" t="s">
        <v>1</v>
      </c>
      <c r="C12" s="17" t="s">
        <v>145</v>
      </c>
      <c r="D12" s="18">
        <v>124599758</v>
      </c>
      <c r="E12" s="18">
        <v>130954100</v>
      </c>
      <c r="F12" s="18">
        <v>146526375</v>
      </c>
      <c r="G12" s="18">
        <v>245365484</v>
      </c>
      <c r="H12" s="18">
        <v>485008401</v>
      </c>
      <c r="I12" s="18">
        <v>472801721</v>
      </c>
      <c r="J12" s="18">
        <v>439503892</v>
      </c>
      <c r="K12" s="18">
        <v>429415179</v>
      </c>
      <c r="L12" s="18">
        <v>87147079</v>
      </c>
      <c r="M12" s="18">
        <v>26714209</v>
      </c>
      <c r="N12" s="18">
        <v>42657894</v>
      </c>
      <c r="O12" s="18">
        <v>68032662</v>
      </c>
      <c r="P12" s="18">
        <f>[1]jan!$BL14</f>
        <v>141715583</v>
      </c>
      <c r="Q12" s="18">
        <f>[2]fev!$BL14</f>
        <v>158829399</v>
      </c>
      <c r="R12" s="18">
        <f>[3]mar!$BL14</f>
        <v>243917229</v>
      </c>
      <c r="S12" s="18">
        <f>[4]abr!$BL14</f>
        <v>519636630</v>
      </c>
      <c r="T12" s="18">
        <f>[5]maio!$BL14</f>
        <v>950274873</v>
      </c>
      <c r="U12" s="18">
        <f>[6]jun!$BL14</f>
        <v>728875399</v>
      </c>
      <c r="V12" s="18">
        <f>[7]jul!$BL14</f>
        <v>451505323</v>
      </c>
      <c r="W12" s="18">
        <f>[8]ago!$BL14</f>
        <v>972066977</v>
      </c>
      <c r="X12" s="18">
        <f>[9]set!$BL14</f>
        <v>509130219</v>
      </c>
      <c r="Y12" s="18">
        <f>[10]out!$BL14</f>
        <v>288434886</v>
      </c>
      <c r="Z12" s="18">
        <f>[11]nov!$BL14</f>
        <v>81445953</v>
      </c>
      <c r="AA12" s="18">
        <f>[12]dez!$BL14</f>
        <v>24415611</v>
      </c>
      <c r="AB12" s="18">
        <f>[13]jan!$BL14</f>
        <v>21920079</v>
      </c>
      <c r="AC12" s="18">
        <f>[14]fev!$BL14</f>
        <v>108893425</v>
      </c>
      <c r="AD12" s="18">
        <f>[15]mar!$BL14</f>
        <v>181770524</v>
      </c>
      <c r="AE12" s="18">
        <f>[16]abr!$BL14</f>
        <v>666261690</v>
      </c>
      <c r="AF12" s="18">
        <f>[17]maio!$BL14</f>
        <v>837943680</v>
      </c>
      <c r="AG12" s="18">
        <f>[18]jun!$BL14</f>
        <v>790953706</v>
      </c>
      <c r="AH12" s="18">
        <f>[19]jul!$BL14</f>
        <v>646492375</v>
      </c>
      <c r="AI12" s="18">
        <f>[20]ago!$BL14</f>
        <v>481759382</v>
      </c>
      <c r="AJ12" s="18">
        <f>[21]set!$BL14</f>
        <v>529768122</v>
      </c>
      <c r="AK12" s="18">
        <f>[22]out!$BL14</f>
        <v>84032035</v>
      </c>
      <c r="AL12" s="18">
        <f>[23]nov!$BL14</f>
        <v>57580249</v>
      </c>
      <c r="AM12" s="18">
        <f>[24]dez!$BL14</f>
        <v>118439189</v>
      </c>
      <c r="AN12" s="18">
        <f>[25]jan!$BL14</f>
        <v>103503468</v>
      </c>
      <c r="AO12" s="18">
        <f>[26]fev!$BL14</f>
        <v>102708878</v>
      </c>
      <c r="AP12" s="18">
        <f>[27]mar!$BL14</f>
        <v>197003088</v>
      </c>
      <c r="AQ12" s="18">
        <f>[28]abr!$BL14</f>
        <v>703652755</v>
      </c>
      <c r="AR12" s="18"/>
      <c r="AS12" s="18"/>
      <c r="AT12" s="18"/>
      <c r="AU12" s="18"/>
      <c r="AV12" s="18"/>
      <c r="AW12" s="18"/>
      <c r="AX12" s="18"/>
      <c r="AY12" s="18"/>
    </row>
    <row r="13" spans="2:51" outlineLevel="2" x14ac:dyDescent="0.25">
      <c r="B13" s="4" t="s">
        <v>2</v>
      </c>
      <c r="C13" s="5" t="s">
        <v>146</v>
      </c>
      <c r="D13" s="8">
        <v>118470574</v>
      </c>
      <c r="E13" s="8">
        <v>117606234</v>
      </c>
      <c r="F13" s="8">
        <v>132201926</v>
      </c>
      <c r="G13" s="8">
        <v>234261746</v>
      </c>
      <c r="H13" s="8">
        <v>468359570</v>
      </c>
      <c r="I13" s="8">
        <v>463006281</v>
      </c>
      <c r="J13" s="8">
        <v>431352391</v>
      </c>
      <c r="K13" s="8">
        <v>414350301</v>
      </c>
      <c r="L13" s="8">
        <v>79775030</v>
      </c>
      <c r="M13" s="8">
        <v>18287417</v>
      </c>
      <c r="N13" s="8">
        <v>26170173</v>
      </c>
      <c r="O13" s="8">
        <v>59508174</v>
      </c>
      <c r="P13" s="8">
        <f>[1]jan!$BL15</f>
        <v>131446519</v>
      </c>
      <c r="Q13" s="8">
        <f>[2]fev!$BL15</f>
        <v>144963215</v>
      </c>
      <c r="R13" s="8">
        <f>[3]mar!$BL15</f>
        <v>229922278</v>
      </c>
      <c r="S13" s="8">
        <f>[4]abr!$BL15</f>
        <v>504829342</v>
      </c>
      <c r="T13" s="8">
        <f>[5]maio!$BL15</f>
        <v>934107880</v>
      </c>
      <c r="U13" s="8">
        <f>[6]jun!$BL15</f>
        <v>718368263</v>
      </c>
      <c r="V13" s="8">
        <f>[7]jul!$BL15</f>
        <v>447211467</v>
      </c>
      <c r="W13" s="8">
        <f>[8]ago!$BL15</f>
        <v>969038961</v>
      </c>
      <c r="X13" s="8">
        <f>[9]set!$BL15</f>
        <v>505045846</v>
      </c>
      <c r="Y13" s="8">
        <f>[10]out!$BL15</f>
        <v>275737130</v>
      </c>
      <c r="Z13" s="8">
        <f>[11]nov!$BL15</f>
        <v>71298799</v>
      </c>
      <c r="AA13" s="8">
        <f>[12]dez!$BL15</f>
        <v>13871426</v>
      </c>
      <c r="AB13" s="8">
        <f>[13]jan!$BL15</f>
        <v>14237902</v>
      </c>
      <c r="AC13" s="8">
        <f>[14]fev!$BL15</f>
        <v>99975694</v>
      </c>
      <c r="AD13" s="8">
        <f>[15]mar!$BL15</f>
        <v>170098971</v>
      </c>
      <c r="AE13" s="8">
        <f>[16]abr!$BL15</f>
        <v>657100282</v>
      </c>
      <c r="AF13" s="8">
        <f>[17]maio!$BL15</f>
        <v>824413047</v>
      </c>
      <c r="AG13" s="8">
        <f>[18]jun!$BL15</f>
        <v>785216663</v>
      </c>
      <c r="AH13" s="8">
        <f>[19]jul!$BL15</f>
        <v>644332496</v>
      </c>
      <c r="AI13" s="8">
        <f>[20]ago!$BL15</f>
        <v>479759199</v>
      </c>
      <c r="AJ13" s="8">
        <f>[21]set!$BL15</f>
        <v>526881203</v>
      </c>
      <c r="AK13" s="8">
        <f>[22]out!$BL15</f>
        <v>79027577</v>
      </c>
      <c r="AL13" s="8">
        <f>[23]nov!$BL15</f>
        <v>49614473</v>
      </c>
      <c r="AM13" s="8">
        <f>[24]dez!$BL15</f>
        <v>109497472</v>
      </c>
      <c r="AN13" s="8">
        <f>[25]jan!$BL15</f>
        <v>97752032</v>
      </c>
      <c r="AO13" s="8">
        <f>[26]fev!$BL15</f>
        <v>95206767</v>
      </c>
      <c r="AP13" s="8">
        <f>[27]mar!$BL15</f>
        <v>186271011</v>
      </c>
      <c r="AQ13" s="8">
        <f>[28]abr!$BL15</f>
        <v>692563905</v>
      </c>
      <c r="AR13" s="8"/>
      <c r="AS13" s="8"/>
      <c r="AT13" s="8"/>
      <c r="AU13" s="8"/>
      <c r="AV13" s="8"/>
      <c r="AW13" s="8"/>
      <c r="AX13" s="8"/>
      <c r="AY13" s="8"/>
    </row>
    <row r="14" spans="2:51" outlineLevel="2" x14ac:dyDescent="0.25">
      <c r="B14" s="4" t="s">
        <v>3</v>
      </c>
      <c r="C14" s="5" t="s">
        <v>147</v>
      </c>
      <c r="D14" s="8">
        <v>817819</v>
      </c>
      <c r="E14" s="8">
        <v>584625</v>
      </c>
      <c r="F14" s="8">
        <v>178194</v>
      </c>
      <c r="G14" s="8">
        <v>316222</v>
      </c>
      <c r="H14" s="8">
        <v>191627</v>
      </c>
      <c r="I14" s="8">
        <v>255932</v>
      </c>
      <c r="J14" s="8">
        <v>209912</v>
      </c>
      <c r="K14" s="8">
        <v>98555</v>
      </c>
      <c r="L14" s="8">
        <v>265898</v>
      </c>
      <c r="M14" s="8">
        <v>504663</v>
      </c>
      <c r="N14" s="8">
        <v>361081</v>
      </c>
      <c r="O14" s="8">
        <v>486381</v>
      </c>
      <c r="P14" s="8">
        <f>[1]jan!$BL16</f>
        <v>767943</v>
      </c>
      <c r="Q14" s="8">
        <f>[2]fev!$BL16</f>
        <v>700947</v>
      </c>
      <c r="R14" s="8">
        <f>[3]mar!$BL16</f>
        <v>229414</v>
      </c>
      <c r="S14" s="8">
        <f>[4]abr!$BL16</f>
        <v>264865</v>
      </c>
      <c r="T14" s="8">
        <f>[5]maio!$BL16</f>
        <v>255085</v>
      </c>
      <c r="U14" s="8">
        <f>[6]jun!$BL16</f>
        <v>274603</v>
      </c>
      <c r="V14" s="8">
        <f>[7]jul!$BL16</f>
        <v>431486</v>
      </c>
      <c r="W14" s="8">
        <f>[8]ago!$BL16</f>
        <v>704950</v>
      </c>
      <c r="X14" s="8">
        <f>[9]set!$BL16</f>
        <v>377864</v>
      </c>
      <c r="Y14" s="8">
        <f>[10]out!$BL16</f>
        <v>281429</v>
      </c>
      <c r="Z14" s="8">
        <f>[11]nov!$BL16</f>
        <v>312238</v>
      </c>
      <c r="AA14" s="8">
        <f>[12]dez!$BL16</f>
        <v>694814</v>
      </c>
      <c r="AB14" s="8">
        <f>[13]jan!$BL16</f>
        <v>684397</v>
      </c>
      <c r="AC14" s="8">
        <f>[14]fev!$BL16</f>
        <v>597425</v>
      </c>
      <c r="AD14" s="8">
        <f>[15]mar!$BL16</f>
        <v>715854</v>
      </c>
      <c r="AE14" s="8">
        <f>[16]abr!$BL16</f>
        <v>489549</v>
      </c>
      <c r="AF14" s="8">
        <f>[17]maio!$BL16</f>
        <v>389821</v>
      </c>
      <c r="AG14" s="8">
        <f>[18]jun!$BL16</f>
        <v>357785</v>
      </c>
      <c r="AH14" s="8">
        <f>[19]jul!$BL16</f>
        <v>240949</v>
      </c>
      <c r="AI14" s="8">
        <f>[20]ago!$BL16</f>
        <v>360161</v>
      </c>
      <c r="AJ14" s="8">
        <f>[21]set!$BL16</f>
        <v>464633</v>
      </c>
      <c r="AK14" s="8">
        <f>[22]out!$BL16</f>
        <v>343217</v>
      </c>
      <c r="AL14" s="8">
        <f>[23]nov!$BL16</f>
        <v>478688</v>
      </c>
      <c r="AM14" s="8">
        <f>[24]dez!$BL16</f>
        <v>644401</v>
      </c>
      <c r="AN14" s="8">
        <f>[25]jan!$BL16</f>
        <v>357853</v>
      </c>
      <c r="AO14" s="8">
        <f>[26]fev!$BL16</f>
        <v>332825</v>
      </c>
      <c r="AP14" s="8">
        <f>[27]mar!$BL16</f>
        <v>156512</v>
      </c>
      <c r="AQ14" s="8">
        <f>[28]abr!$BL16</f>
        <v>272846</v>
      </c>
      <c r="AR14" s="8"/>
      <c r="AS14" s="8"/>
      <c r="AT14" s="8"/>
      <c r="AU14" s="8"/>
      <c r="AV14" s="8"/>
      <c r="AW14" s="8"/>
      <c r="AX14" s="8"/>
      <c r="AY14" s="8"/>
    </row>
    <row r="15" spans="2:51" outlineLevel="2" x14ac:dyDescent="0.25">
      <c r="B15" s="4" t="s">
        <v>4</v>
      </c>
      <c r="C15" s="5" t="s">
        <v>148</v>
      </c>
      <c r="D15" s="8">
        <v>127052</v>
      </c>
      <c r="E15" s="8">
        <v>4184296</v>
      </c>
      <c r="F15" s="8">
        <v>9662276</v>
      </c>
      <c r="G15" s="8">
        <v>8021737</v>
      </c>
      <c r="H15" s="8">
        <v>8795481</v>
      </c>
      <c r="I15" s="8">
        <v>7404938</v>
      </c>
      <c r="J15" s="8">
        <v>3325582</v>
      </c>
      <c r="K15" s="8">
        <v>499755</v>
      </c>
      <c r="L15" s="8">
        <v>395029</v>
      </c>
      <c r="M15" s="8">
        <v>590166</v>
      </c>
      <c r="N15" s="8">
        <v>380708</v>
      </c>
      <c r="O15" s="8">
        <v>355806</v>
      </c>
      <c r="P15" s="8">
        <f>[1]jan!$BL17</f>
        <v>469189</v>
      </c>
      <c r="Q15" s="8">
        <f>[2]fev!$BL17</f>
        <v>8547003</v>
      </c>
      <c r="R15" s="8">
        <f>[3]mar!$BL17</f>
        <v>10323451</v>
      </c>
      <c r="S15" s="8">
        <f>[4]abr!$BL17</f>
        <v>11476914</v>
      </c>
      <c r="T15" s="8">
        <f>[5]maio!$BL17</f>
        <v>13366480</v>
      </c>
      <c r="U15" s="8">
        <f>[6]jun!$BL17</f>
        <v>8486949</v>
      </c>
      <c r="V15" s="8">
        <f>[7]jul!$BL17</f>
        <v>1474129</v>
      </c>
      <c r="W15" s="8">
        <f>[8]ago!$BL17</f>
        <v>486648</v>
      </c>
      <c r="X15" s="8">
        <f>[9]set!$BL17</f>
        <v>370393</v>
      </c>
      <c r="Y15" s="8">
        <f>[10]out!$BL17</f>
        <v>817185</v>
      </c>
      <c r="Z15" s="8">
        <f>[11]nov!$BL17</f>
        <v>591024</v>
      </c>
      <c r="AA15" s="8">
        <f>[12]dez!$BL17</f>
        <v>801362</v>
      </c>
      <c r="AB15" s="8">
        <f>[13]jan!$BL17</f>
        <v>632113</v>
      </c>
      <c r="AC15" s="8">
        <f>[14]fev!$BL17</f>
        <v>2715532</v>
      </c>
      <c r="AD15" s="8">
        <f>[15]mar!$BL17</f>
        <v>6975946</v>
      </c>
      <c r="AE15" s="8">
        <f>[16]abr!$BL17</f>
        <v>6087134</v>
      </c>
      <c r="AF15" s="8">
        <f>[17]maio!$BL17</f>
        <v>8488059</v>
      </c>
      <c r="AG15" s="8">
        <f>[18]jun!$BL17</f>
        <v>2465757</v>
      </c>
      <c r="AH15" s="8">
        <f>[19]jul!$BL17</f>
        <v>309552</v>
      </c>
      <c r="AI15" s="8">
        <f>[20]ago!$BL17</f>
        <v>462002</v>
      </c>
      <c r="AJ15" s="8">
        <f>[21]set!$BL17</f>
        <v>668741</v>
      </c>
      <c r="AK15" s="8">
        <f>[22]out!$BL17</f>
        <v>865504</v>
      </c>
      <c r="AL15" s="8">
        <f>[23]nov!$BL17</f>
        <v>745227</v>
      </c>
      <c r="AM15" s="8">
        <f>[24]dez!$BL17</f>
        <v>1485169</v>
      </c>
      <c r="AN15" s="8">
        <f>[25]jan!$BL17</f>
        <v>417815</v>
      </c>
      <c r="AO15" s="8">
        <f>[26]fev!$BL17</f>
        <v>3525068</v>
      </c>
      <c r="AP15" s="8">
        <f>[27]mar!$BL17</f>
        <v>7652128</v>
      </c>
      <c r="AQ15" s="8">
        <f>[28]abr!$BL17</f>
        <v>8210338</v>
      </c>
      <c r="AR15" s="8"/>
      <c r="AS15" s="8"/>
      <c r="AT15" s="8"/>
      <c r="AU15" s="8"/>
      <c r="AV15" s="8"/>
      <c r="AW15" s="8"/>
      <c r="AX15" s="8"/>
      <c r="AY15" s="8"/>
    </row>
    <row r="16" spans="2:51" outlineLevel="2" x14ac:dyDescent="0.25">
      <c r="B16" s="4" t="s">
        <v>5</v>
      </c>
      <c r="C16" s="5" t="s">
        <v>149</v>
      </c>
      <c r="D16" s="8">
        <v>5184313</v>
      </c>
      <c r="E16" s="8">
        <v>8578945</v>
      </c>
      <c r="F16" s="8">
        <v>4483979</v>
      </c>
      <c r="G16" s="8">
        <v>2765779</v>
      </c>
      <c r="H16" s="8">
        <v>7661723</v>
      </c>
      <c r="I16" s="8">
        <v>2134570</v>
      </c>
      <c r="J16" s="8">
        <v>4616007</v>
      </c>
      <c r="K16" s="8">
        <v>14466568</v>
      </c>
      <c r="L16" s="8">
        <v>6711122</v>
      </c>
      <c r="M16" s="8">
        <v>7331963</v>
      </c>
      <c r="N16" s="8">
        <v>15745932</v>
      </c>
      <c r="O16" s="8">
        <v>7682301</v>
      </c>
      <c r="P16" s="8">
        <f>[1]jan!$BL18</f>
        <v>9031932</v>
      </c>
      <c r="Q16" s="8">
        <f>[2]fev!$BL18</f>
        <v>4618234</v>
      </c>
      <c r="R16" s="8">
        <f>[3]mar!$BL18</f>
        <v>3442086</v>
      </c>
      <c r="S16" s="8">
        <f>[4]abr!$BL18</f>
        <v>3065509</v>
      </c>
      <c r="T16" s="8">
        <f>[5]maio!$BL18</f>
        <v>2545428</v>
      </c>
      <c r="U16" s="8">
        <f>[6]jun!$BL18</f>
        <v>1745584</v>
      </c>
      <c r="V16" s="8">
        <f>[7]jul!$BL18</f>
        <v>2388241</v>
      </c>
      <c r="W16" s="8">
        <f>[8]ago!$BL18</f>
        <v>1836418</v>
      </c>
      <c r="X16" s="8">
        <f>[9]set!$BL18</f>
        <v>3336116</v>
      </c>
      <c r="Y16" s="8">
        <f>[10]out!$BL18</f>
        <v>11599142</v>
      </c>
      <c r="Z16" s="8">
        <f>[11]nov!$BL18</f>
        <v>9243892</v>
      </c>
      <c r="AA16" s="8">
        <f>[12]dez!$BL18</f>
        <v>9048009</v>
      </c>
      <c r="AB16" s="8">
        <f>[13]jan!$BL18</f>
        <v>6365667</v>
      </c>
      <c r="AC16" s="8">
        <f>[14]fev!$BL18</f>
        <v>5604774</v>
      </c>
      <c r="AD16" s="8">
        <f>[15]mar!$BL18</f>
        <v>3979753</v>
      </c>
      <c r="AE16" s="8">
        <f>[16]abr!$BL18</f>
        <v>2584725</v>
      </c>
      <c r="AF16" s="8">
        <f>[17]maio!$BL18</f>
        <v>4652753</v>
      </c>
      <c r="AG16" s="8">
        <f>[18]jun!$BL18</f>
        <v>2913501</v>
      </c>
      <c r="AH16" s="8">
        <f>[19]jul!$BL18</f>
        <v>1609378</v>
      </c>
      <c r="AI16" s="8">
        <f>[20]ago!$BL18</f>
        <v>1178020</v>
      </c>
      <c r="AJ16" s="8">
        <f>[21]set!$BL18</f>
        <v>1753545</v>
      </c>
      <c r="AK16" s="8">
        <f>[22]out!$BL18</f>
        <v>3795737</v>
      </c>
      <c r="AL16" s="8">
        <f>[23]nov!$BL18</f>
        <v>6741861</v>
      </c>
      <c r="AM16" s="8">
        <f>[24]dez!$BL18</f>
        <v>6812147</v>
      </c>
      <c r="AN16" s="8">
        <f>[25]jan!$BL18</f>
        <v>4975768</v>
      </c>
      <c r="AO16" s="8">
        <f>[26]fev!$BL18</f>
        <v>3644218</v>
      </c>
      <c r="AP16" s="8">
        <f>[27]mar!$BL18</f>
        <v>2923437</v>
      </c>
      <c r="AQ16" s="8">
        <f>[28]abr!$BL18</f>
        <v>2605666</v>
      </c>
      <c r="AR16" s="8"/>
      <c r="AS16" s="8"/>
      <c r="AT16" s="8"/>
      <c r="AU16" s="8"/>
      <c r="AV16" s="8"/>
      <c r="AW16" s="8"/>
      <c r="AX16" s="8"/>
      <c r="AY16" s="8"/>
    </row>
    <row r="17" spans="2:51" outlineLevel="2" x14ac:dyDescent="0.25">
      <c r="B17" s="4" t="s">
        <v>6</v>
      </c>
      <c r="C17" s="5" t="s">
        <v>150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f>[1]jan!$BL19</f>
        <v>0</v>
      </c>
      <c r="Q17" s="8">
        <f>[2]fev!$BL19</f>
        <v>0</v>
      </c>
      <c r="R17" s="8">
        <f>[3]mar!$BL19</f>
        <v>0</v>
      </c>
      <c r="S17" s="8">
        <f>[4]abr!$BL19</f>
        <v>0</v>
      </c>
      <c r="T17" s="8">
        <f>[5]maio!$BL19</f>
        <v>0</v>
      </c>
      <c r="U17" s="8">
        <f>[6]jun!$BL19</f>
        <v>0</v>
      </c>
      <c r="V17" s="8">
        <f>[7]jul!$BL19</f>
        <v>0</v>
      </c>
      <c r="W17" s="8">
        <f>[8]ago!$BL19</f>
        <v>0</v>
      </c>
      <c r="X17" s="8">
        <f>[9]set!$BL19</f>
        <v>0</v>
      </c>
      <c r="Y17" s="8">
        <f>[10]out!$BL19</f>
        <v>0</v>
      </c>
      <c r="Z17" s="8">
        <f>[11]nov!$BL19</f>
        <v>0</v>
      </c>
      <c r="AA17" s="8">
        <f>[12]dez!$BL19</f>
        <v>0</v>
      </c>
      <c r="AB17" s="8">
        <f>[13]jan!$BL19</f>
        <v>0</v>
      </c>
      <c r="AC17" s="8">
        <f>[14]fev!$BL19</f>
        <v>0</v>
      </c>
      <c r="AD17" s="8">
        <f>[15]mar!$BL19</f>
        <v>0</v>
      </c>
      <c r="AE17" s="8">
        <f>[16]abr!$BL19</f>
        <v>0</v>
      </c>
      <c r="AF17" s="8">
        <f>[17]maio!$BL19</f>
        <v>0</v>
      </c>
      <c r="AG17" s="8">
        <f>[18]jun!$BL19</f>
        <v>0</v>
      </c>
      <c r="AH17" s="8">
        <f>[19]jul!$BL19</f>
        <v>0</v>
      </c>
      <c r="AI17" s="8">
        <f>[20]ago!$BL19</f>
        <v>0</v>
      </c>
      <c r="AJ17" s="8">
        <f>[21]set!$BL19</f>
        <v>0</v>
      </c>
      <c r="AK17" s="8">
        <f>[22]out!$BL19</f>
        <v>0</v>
      </c>
      <c r="AL17" s="8">
        <f>[23]nov!$BL19</f>
        <v>0</v>
      </c>
      <c r="AM17" s="8">
        <f>[24]dez!$BL19</f>
        <v>0</v>
      </c>
      <c r="AN17" s="8">
        <f>[25]jan!$BL19</f>
        <v>0</v>
      </c>
      <c r="AO17" s="8">
        <f>[26]fev!$BL19</f>
        <v>0</v>
      </c>
      <c r="AP17" s="8">
        <f>[27]mar!$BL19</f>
        <v>0</v>
      </c>
      <c r="AQ17" s="8">
        <f>[28]abr!$BL19</f>
        <v>0</v>
      </c>
      <c r="AR17" s="8"/>
      <c r="AS17" s="8"/>
      <c r="AT17" s="8"/>
      <c r="AU17" s="8"/>
      <c r="AV17" s="8"/>
      <c r="AW17" s="8"/>
      <c r="AX17" s="8"/>
      <c r="AY17" s="8"/>
    </row>
    <row r="18" spans="2:51" ht="22.5" outlineLevel="2" x14ac:dyDescent="0.25">
      <c r="B18" s="4" t="s">
        <v>7</v>
      </c>
      <c r="C18" s="5" t="s">
        <v>151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f>[1]jan!$BL20</f>
        <v>0</v>
      </c>
      <c r="Q18" s="8">
        <f>[2]fev!$BL20</f>
        <v>0</v>
      </c>
      <c r="R18" s="8">
        <f>[3]mar!$BL20</f>
        <v>0</v>
      </c>
      <c r="S18" s="8">
        <f>[4]abr!$BL20</f>
        <v>0</v>
      </c>
      <c r="T18" s="8">
        <f>[5]maio!$BL20</f>
        <v>0</v>
      </c>
      <c r="U18" s="8">
        <f>[6]jun!$BL20</f>
        <v>0</v>
      </c>
      <c r="V18" s="8">
        <f>[7]jul!$BL20</f>
        <v>0</v>
      </c>
      <c r="W18" s="8">
        <f>[8]ago!$BL20</f>
        <v>0</v>
      </c>
      <c r="X18" s="8">
        <f>[9]set!$BL20</f>
        <v>0</v>
      </c>
      <c r="Y18" s="8">
        <f>[10]out!$BL20</f>
        <v>0</v>
      </c>
      <c r="Z18" s="8">
        <f>[11]nov!$BL20</f>
        <v>0</v>
      </c>
      <c r="AA18" s="8">
        <f>[12]dez!$BL20</f>
        <v>0</v>
      </c>
      <c r="AB18" s="8">
        <f>[13]jan!$BL20</f>
        <v>0</v>
      </c>
      <c r="AC18" s="8">
        <f>[14]fev!$BL20</f>
        <v>0</v>
      </c>
      <c r="AD18" s="8">
        <f>[15]mar!$BL20</f>
        <v>0</v>
      </c>
      <c r="AE18" s="8">
        <f>[16]abr!$BL20</f>
        <v>0</v>
      </c>
      <c r="AF18" s="8">
        <f>[17]maio!$BL20</f>
        <v>0</v>
      </c>
      <c r="AG18" s="8">
        <f>[18]jun!$BL20</f>
        <v>0</v>
      </c>
      <c r="AH18" s="8">
        <f>[19]jul!$BL20</f>
        <v>0</v>
      </c>
      <c r="AI18" s="8">
        <f>[20]ago!$BL20</f>
        <v>0</v>
      </c>
      <c r="AJ18" s="8">
        <f>[21]set!$BL20</f>
        <v>0</v>
      </c>
      <c r="AK18" s="8">
        <f>[22]out!$BL20</f>
        <v>0</v>
      </c>
      <c r="AL18" s="8">
        <f>[23]nov!$BL20</f>
        <v>0</v>
      </c>
      <c r="AM18" s="8">
        <f>[24]dez!$BL20</f>
        <v>0</v>
      </c>
      <c r="AN18" s="8">
        <f>[25]jan!$BL20</f>
        <v>0</v>
      </c>
      <c r="AO18" s="8">
        <f>[26]fev!$BL20</f>
        <v>0</v>
      </c>
      <c r="AP18" s="8">
        <f>[27]mar!$BL20</f>
        <v>0</v>
      </c>
      <c r="AQ18" s="8">
        <f>[28]abr!$BL20</f>
        <v>0</v>
      </c>
      <c r="AR18" s="8"/>
      <c r="AS18" s="8"/>
      <c r="AT18" s="8"/>
      <c r="AU18" s="8"/>
      <c r="AV18" s="8"/>
      <c r="AW18" s="8"/>
      <c r="AX18" s="8"/>
      <c r="AY18" s="8"/>
    </row>
    <row r="19" spans="2:51" ht="22.5" outlineLevel="2" x14ac:dyDescent="0.25">
      <c r="B19" s="4" t="s">
        <v>8</v>
      </c>
      <c r="C19" s="5" t="s">
        <v>152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f>[1]jan!$BL21</f>
        <v>0</v>
      </c>
      <c r="Q19" s="8">
        <f>[2]fev!$BL21</f>
        <v>0</v>
      </c>
      <c r="R19" s="8">
        <f>[3]mar!$BL21</f>
        <v>0</v>
      </c>
      <c r="S19" s="8">
        <f>[4]abr!$BL21</f>
        <v>0</v>
      </c>
      <c r="T19" s="8">
        <f>[5]maio!$BL21</f>
        <v>0</v>
      </c>
      <c r="U19" s="8">
        <f>[6]jun!$BL21</f>
        <v>0</v>
      </c>
      <c r="V19" s="8">
        <f>[7]jul!$BL21</f>
        <v>0</v>
      </c>
      <c r="W19" s="8">
        <f>[8]ago!$BL21</f>
        <v>0</v>
      </c>
      <c r="X19" s="8">
        <f>[9]set!$BL21</f>
        <v>0</v>
      </c>
      <c r="Y19" s="8">
        <f>[10]out!$BL21</f>
        <v>0</v>
      </c>
      <c r="Z19" s="8">
        <f>[11]nov!$BL21</f>
        <v>0</v>
      </c>
      <c r="AA19" s="8">
        <f>[12]dez!$BL21</f>
        <v>0</v>
      </c>
      <c r="AB19" s="8">
        <f>[13]jan!$BL21</f>
        <v>0</v>
      </c>
      <c r="AC19" s="8">
        <f>[14]fev!$BL21</f>
        <v>0</v>
      </c>
      <c r="AD19" s="8">
        <f>[15]mar!$BL21</f>
        <v>0</v>
      </c>
      <c r="AE19" s="8">
        <f>[16]abr!$BL21</f>
        <v>0</v>
      </c>
      <c r="AF19" s="8">
        <f>[17]maio!$BL21</f>
        <v>0</v>
      </c>
      <c r="AG19" s="8">
        <f>[18]jun!$BL21</f>
        <v>0</v>
      </c>
      <c r="AH19" s="8">
        <f>[19]jul!$BL21</f>
        <v>0</v>
      </c>
      <c r="AI19" s="8">
        <f>[20]ago!$BL21</f>
        <v>0</v>
      </c>
      <c r="AJ19" s="8">
        <f>[21]set!$BL21</f>
        <v>0</v>
      </c>
      <c r="AK19" s="8">
        <f>[22]out!$BL21</f>
        <v>0</v>
      </c>
      <c r="AL19" s="8">
        <f>[23]nov!$BL21</f>
        <v>0</v>
      </c>
      <c r="AM19" s="8">
        <f>[24]dez!$BL21</f>
        <v>0</v>
      </c>
      <c r="AN19" s="8">
        <f>[25]jan!$BL21</f>
        <v>0</v>
      </c>
      <c r="AO19" s="8">
        <f>[26]fev!$BL21</f>
        <v>0</v>
      </c>
      <c r="AP19" s="8">
        <f>[27]mar!$BL21</f>
        <v>0</v>
      </c>
      <c r="AQ19" s="8">
        <f>[28]abr!$BL21</f>
        <v>0</v>
      </c>
      <c r="AR19" s="8"/>
      <c r="AS19" s="8"/>
      <c r="AT19" s="8"/>
      <c r="AU19" s="8"/>
      <c r="AV19" s="8"/>
      <c r="AW19" s="8"/>
      <c r="AX19" s="8"/>
      <c r="AY19" s="8"/>
    </row>
    <row r="20" spans="2:51" outlineLevel="2" x14ac:dyDescent="0.25">
      <c r="B20" s="4"/>
      <c r="C20" s="33" t="s">
        <v>314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f>[1]jan!$BL22</f>
        <v>0</v>
      </c>
      <c r="Q20" s="8">
        <f>[2]fev!$BL22</f>
        <v>0</v>
      </c>
      <c r="R20" s="8">
        <f>[3]mar!$BL22</f>
        <v>0</v>
      </c>
      <c r="S20" s="8">
        <f>[4]abr!$BL22</f>
        <v>0</v>
      </c>
      <c r="T20" s="8">
        <f>[5]maio!$BL22</f>
        <v>0</v>
      </c>
      <c r="U20" s="8">
        <f>[6]jun!$BL22</f>
        <v>0</v>
      </c>
      <c r="V20" s="8">
        <f>[7]jul!$BL22</f>
        <v>0</v>
      </c>
      <c r="W20" s="8">
        <f>[8]ago!$BL22</f>
        <v>0</v>
      </c>
      <c r="X20" s="8">
        <f>[9]set!$BL22</f>
        <v>0</v>
      </c>
      <c r="Y20" s="8">
        <f>[10]out!$BL22</f>
        <v>0</v>
      </c>
      <c r="Z20" s="8">
        <f>[11]nov!$BL22</f>
        <v>0</v>
      </c>
      <c r="AA20" s="8">
        <f>[12]dez!$BL22</f>
        <v>0</v>
      </c>
      <c r="AB20" s="8">
        <f>[13]jan!$BL22</f>
        <v>0</v>
      </c>
      <c r="AC20" s="8">
        <f>[14]fev!$BL22</f>
        <v>0</v>
      </c>
      <c r="AD20" s="8">
        <f>[15]mar!$BL22</f>
        <v>0</v>
      </c>
      <c r="AE20" s="8">
        <f>[16]abr!$BL22</f>
        <v>0</v>
      </c>
      <c r="AF20" s="8">
        <f>[17]maio!$BL22</f>
        <v>0</v>
      </c>
      <c r="AG20" s="8">
        <f>[18]jun!$BL22</f>
        <v>0</v>
      </c>
      <c r="AH20" s="8">
        <f>[19]jul!$BL22</f>
        <v>0</v>
      </c>
      <c r="AI20" s="8">
        <f>[20]ago!$BL22</f>
        <v>0</v>
      </c>
      <c r="AJ20" s="8">
        <f>[21]set!$BL22</f>
        <v>0</v>
      </c>
      <c r="AK20" s="8">
        <f>[22]out!$BL22</f>
        <v>0</v>
      </c>
      <c r="AL20" s="8">
        <f>[23]nov!$BL22</f>
        <v>0</v>
      </c>
      <c r="AM20" s="8">
        <f>[24]dez!$BL22</f>
        <v>0</v>
      </c>
      <c r="AN20" s="8">
        <f>[25]jan!$BL22</f>
        <v>0</v>
      </c>
      <c r="AO20" s="8">
        <f>[26]fev!$BL22</f>
        <v>0</v>
      </c>
      <c r="AP20" s="8">
        <f>[27]mar!$BL22</f>
        <v>0</v>
      </c>
      <c r="AQ20" s="8">
        <f>[28]abr!$BL22</f>
        <v>0</v>
      </c>
      <c r="AR20" s="8"/>
      <c r="AS20" s="8"/>
      <c r="AT20" s="8"/>
      <c r="AU20" s="8"/>
      <c r="AV20" s="8"/>
      <c r="AW20" s="8"/>
      <c r="AX20" s="8"/>
      <c r="AY20" s="8"/>
    </row>
    <row r="21" spans="2:51" ht="25.5" customHeight="1" outlineLevel="1" x14ac:dyDescent="0.25">
      <c r="B21" s="16" t="s">
        <v>9</v>
      </c>
      <c r="C21" s="17" t="s">
        <v>153</v>
      </c>
      <c r="D21" s="18">
        <v>573207</v>
      </c>
      <c r="E21" s="18">
        <v>521076</v>
      </c>
      <c r="F21" s="18">
        <v>1093027</v>
      </c>
      <c r="G21" s="18">
        <v>586221</v>
      </c>
      <c r="H21" s="18">
        <v>506008</v>
      </c>
      <c r="I21" s="18">
        <v>276397</v>
      </c>
      <c r="J21" s="18">
        <v>422048</v>
      </c>
      <c r="K21" s="18">
        <v>620584</v>
      </c>
      <c r="L21" s="18">
        <v>176315</v>
      </c>
      <c r="M21" s="18">
        <v>551156</v>
      </c>
      <c r="N21" s="18">
        <v>218054</v>
      </c>
      <c r="O21" s="18">
        <v>418863</v>
      </c>
      <c r="P21" s="18">
        <f>[1]jan!$BL23</f>
        <v>84599</v>
      </c>
      <c r="Q21" s="18">
        <f>[2]fev!$BL23</f>
        <v>350397</v>
      </c>
      <c r="R21" s="18">
        <f>[3]mar!$BL23</f>
        <v>302245</v>
      </c>
      <c r="S21" s="18">
        <f>[4]abr!$BL23</f>
        <v>297096</v>
      </c>
      <c r="T21" s="18">
        <f>[5]maio!$BL23</f>
        <v>289491</v>
      </c>
      <c r="U21" s="18">
        <f>[6]jun!$BL23</f>
        <v>237442</v>
      </c>
      <c r="V21" s="18">
        <f>[7]jul!$BL23</f>
        <v>403314</v>
      </c>
      <c r="W21" s="18">
        <f>[8]ago!$BL23</f>
        <v>81607</v>
      </c>
      <c r="X21" s="18">
        <f>[9]set!$BL23</f>
        <v>372968</v>
      </c>
      <c r="Y21" s="18">
        <f>[10]out!$BL23</f>
        <v>234725</v>
      </c>
      <c r="Z21" s="18">
        <f>[11]nov!$BL23</f>
        <v>461848</v>
      </c>
      <c r="AA21" s="18">
        <f>[12]dez!$BL23</f>
        <v>294748</v>
      </c>
      <c r="AB21" s="18">
        <f>[13]jan!$BL23</f>
        <v>110056</v>
      </c>
      <c r="AC21" s="18">
        <f>[14]fev!$BL23</f>
        <v>545486</v>
      </c>
      <c r="AD21" s="18">
        <f>[15]mar!$BL23</f>
        <v>570569</v>
      </c>
      <c r="AE21" s="18">
        <f>[16]abr!$BL23</f>
        <v>381238</v>
      </c>
      <c r="AF21" s="18">
        <f>[17]maio!$BL23</f>
        <v>1078901</v>
      </c>
      <c r="AG21" s="18">
        <f>[18]jun!$BL23</f>
        <v>683633</v>
      </c>
      <c r="AH21" s="18">
        <f>[19]jul!$BL23</f>
        <v>312300</v>
      </c>
      <c r="AI21" s="18">
        <f>[20]ago!$BL23</f>
        <v>441693</v>
      </c>
      <c r="AJ21" s="18">
        <f>[21]set!$BL23</f>
        <v>261190</v>
      </c>
      <c r="AK21" s="18">
        <f>[22]out!$BL23</f>
        <v>561510</v>
      </c>
      <c r="AL21" s="18">
        <f>[23]nov!$BL23</f>
        <v>274992</v>
      </c>
      <c r="AM21" s="18">
        <f>[24]dez!$BL23</f>
        <v>216987</v>
      </c>
      <c r="AN21" s="18">
        <f>[25]jan!$BL23</f>
        <v>414678</v>
      </c>
      <c r="AO21" s="18">
        <f>[26]fev!$BL23</f>
        <v>308850</v>
      </c>
      <c r="AP21" s="18">
        <f>[27]mar!$BL23</f>
        <v>525758</v>
      </c>
      <c r="AQ21" s="18">
        <f>[28]abr!$BL23</f>
        <v>628201</v>
      </c>
      <c r="AR21" s="18"/>
      <c r="AS21" s="18"/>
      <c r="AT21" s="18"/>
      <c r="AU21" s="18"/>
      <c r="AV21" s="18"/>
      <c r="AW21" s="18"/>
      <c r="AX21" s="18"/>
      <c r="AY21" s="18"/>
    </row>
    <row r="22" spans="2:51" ht="22.5" outlineLevel="2" x14ac:dyDescent="0.25">
      <c r="B22" s="4" t="s">
        <v>10</v>
      </c>
      <c r="C22" s="5" t="s">
        <v>154</v>
      </c>
      <c r="D22" s="8">
        <v>573207</v>
      </c>
      <c r="E22" s="8">
        <v>521076</v>
      </c>
      <c r="F22" s="8">
        <v>1093027</v>
      </c>
      <c r="G22" s="8">
        <v>586221</v>
      </c>
      <c r="H22" s="8">
        <v>506008</v>
      </c>
      <c r="I22" s="8">
        <v>276397</v>
      </c>
      <c r="J22" s="8">
        <v>422048</v>
      </c>
      <c r="K22" s="8">
        <v>620584</v>
      </c>
      <c r="L22" s="8">
        <v>176315</v>
      </c>
      <c r="M22" s="8">
        <v>551156</v>
      </c>
      <c r="N22" s="8">
        <v>218054</v>
      </c>
      <c r="O22" s="8">
        <v>418863</v>
      </c>
      <c r="P22" s="8">
        <f>[1]jan!$BL24</f>
        <v>84599</v>
      </c>
      <c r="Q22" s="8">
        <f>[2]fev!$BL24</f>
        <v>350397</v>
      </c>
      <c r="R22" s="8">
        <f>[3]mar!$BL24</f>
        <v>302245</v>
      </c>
      <c r="S22" s="8">
        <f>[4]abr!$BL24</f>
        <v>297096</v>
      </c>
      <c r="T22" s="8">
        <f>[5]maio!$BL24</f>
        <v>289491</v>
      </c>
      <c r="U22" s="8">
        <f>[6]jun!$BL24</f>
        <v>237442</v>
      </c>
      <c r="V22" s="8">
        <f>[7]jul!$BL24</f>
        <v>403314</v>
      </c>
      <c r="W22" s="8">
        <f>[8]ago!$BL24</f>
        <v>81607</v>
      </c>
      <c r="X22" s="8">
        <f>[9]set!$BL24</f>
        <v>372968</v>
      </c>
      <c r="Y22" s="8">
        <f>[10]out!$BL24</f>
        <v>234725</v>
      </c>
      <c r="Z22" s="8">
        <f>[11]nov!$BL24</f>
        <v>461848</v>
      </c>
      <c r="AA22" s="8">
        <f>[12]dez!$BL24</f>
        <v>294748</v>
      </c>
      <c r="AB22" s="8">
        <f>[13]jan!$BL24</f>
        <v>110056</v>
      </c>
      <c r="AC22" s="8">
        <f>[14]fev!$BL24</f>
        <v>545486</v>
      </c>
      <c r="AD22" s="8">
        <f>[15]mar!$BL24</f>
        <v>570569</v>
      </c>
      <c r="AE22" s="8">
        <f>[16]abr!$BL24</f>
        <v>381238</v>
      </c>
      <c r="AF22" s="8">
        <f>[17]maio!$BL24</f>
        <v>1078901</v>
      </c>
      <c r="AG22" s="8">
        <f>[18]jun!$BL24</f>
        <v>683633</v>
      </c>
      <c r="AH22" s="8">
        <f>[19]jul!$BL24</f>
        <v>312300</v>
      </c>
      <c r="AI22" s="8">
        <f>[20]ago!$BL24</f>
        <v>441693</v>
      </c>
      <c r="AJ22" s="8">
        <f>[21]set!$BL24</f>
        <v>261190</v>
      </c>
      <c r="AK22" s="8">
        <f>[22]out!$BL24</f>
        <v>561510</v>
      </c>
      <c r="AL22" s="8">
        <f>[23]nov!$BL24</f>
        <v>274992</v>
      </c>
      <c r="AM22" s="8">
        <f>[24]dez!$BL24</f>
        <v>216987</v>
      </c>
      <c r="AN22" s="8">
        <f>[25]jan!$BL24</f>
        <v>414678</v>
      </c>
      <c r="AO22" s="8">
        <f>[26]fev!$BL24</f>
        <v>308850</v>
      </c>
      <c r="AP22" s="8">
        <f>[27]mar!$BL24</f>
        <v>525758</v>
      </c>
      <c r="AQ22" s="8">
        <f>[28]abr!$BL24</f>
        <v>628201</v>
      </c>
      <c r="AR22" s="8"/>
      <c r="AS22" s="8"/>
      <c r="AT22" s="8"/>
      <c r="AU22" s="8"/>
      <c r="AV22" s="8"/>
      <c r="AW22" s="8"/>
      <c r="AX22" s="8"/>
      <c r="AY22" s="8"/>
    </row>
    <row r="23" spans="2:51" ht="15.75" x14ac:dyDescent="0.25">
      <c r="B23" s="10" t="s">
        <v>138</v>
      </c>
      <c r="C23" s="11" t="s">
        <v>155</v>
      </c>
      <c r="D23" s="12">
        <v>8920</v>
      </c>
      <c r="E23" s="12">
        <v>42119</v>
      </c>
      <c r="F23" s="12">
        <v>12621</v>
      </c>
      <c r="G23" s="12">
        <v>20167</v>
      </c>
      <c r="H23" s="12">
        <v>138284</v>
      </c>
      <c r="I23" s="12">
        <v>65946</v>
      </c>
      <c r="J23" s="12">
        <v>156675</v>
      </c>
      <c r="K23" s="12">
        <v>107179</v>
      </c>
      <c r="L23" s="12">
        <v>59943</v>
      </c>
      <c r="M23" s="12">
        <v>68700</v>
      </c>
      <c r="N23" s="12">
        <v>118907</v>
      </c>
      <c r="O23" s="12">
        <v>27783</v>
      </c>
      <c r="P23" s="12">
        <f>[1]jan!$BL25</f>
        <v>11298</v>
      </c>
      <c r="Q23" s="12">
        <f>[2]fev!$BL25</f>
        <v>123116</v>
      </c>
      <c r="R23" s="12">
        <f>[3]mar!$BL25</f>
        <v>99348</v>
      </c>
      <c r="S23" s="12">
        <f>[4]abr!$BL25</f>
        <v>142638</v>
      </c>
      <c r="T23" s="12">
        <f>[5]maio!$BL25</f>
        <v>50275</v>
      </c>
      <c r="U23" s="12">
        <f>[6]jun!$BL25</f>
        <v>54381</v>
      </c>
      <c r="V23" s="12">
        <f>[7]jul!$BL25</f>
        <v>145103</v>
      </c>
      <c r="W23" s="12">
        <f>[8]ago!$BL25</f>
        <v>37700</v>
      </c>
      <c r="X23" s="12">
        <f>[9]set!$BL25</f>
        <v>82929</v>
      </c>
      <c r="Y23" s="12">
        <f>[10]out!$BL25</f>
        <v>83068</v>
      </c>
      <c r="Z23" s="12">
        <f>[11]nov!$BL25</f>
        <v>65464</v>
      </c>
      <c r="AA23" s="12">
        <f>[12]dez!$BL25</f>
        <v>53162</v>
      </c>
      <c r="AB23" s="12">
        <f>[13]jan!$BL25</f>
        <v>0</v>
      </c>
      <c r="AC23" s="12">
        <f>[14]fev!$BL25</f>
        <v>50716</v>
      </c>
      <c r="AD23" s="12">
        <f>[15]mar!$BL25</f>
        <v>9065</v>
      </c>
      <c r="AE23" s="12">
        <f>[16]abr!$BL25</f>
        <v>58638</v>
      </c>
      <c r="AF23" s="12">
        <f>[17]maio!$BL25</f>
        <v>46418</v>
      </c>
      <c r="AG23" s="12">
        <f>[18]jun!$BL25</f>
        <v>125919</v>
      </c>
      <c r="AH23" s="12">
        <f>[19]jul!$BL25</f>
        <v>79959</v>
      </c>
      <c r="AI23" s="12">
        <f>[20]ago!$BL25</f>
        <v>50947</v>
      </c>
      <c r="AJ23" s="12">
        <f>[21]set!$BL25</f>
        <v>119830</v>
      </c>
      <c r="AK23" s="12">
        <f>[22]out!$BL25</f>
        <v>150157</v>
      </c>
      <c r="AL23" s="12">
        <f>[23]nov!$BL25</f>
        <v>171661</v>
      </c>
      <c r="AM23" s="12">
        <f>[24]dez!$BL25</f>
        <v>168085</v>
      </c>
      <c r="AN23" s="12">
        <f>[25]jan!$BL25</f>
        <v>49667</v>
      </c>
      <c r="AO23" s="12">
        <f>[26]fev!$BL25</f>
        <v>52717</v>
      </c>
      <c r="AP23" s="12">
        <f>[27]mar!$BL25</f>
        <v>139756</v>
      </c>
      <c r="AQ23" s="12">
        <f>[28]abr!$BL25</f>
        <v>79534</v>
      </c>
      <c r="AR23" s="12"/>
      <c r="AS23" s="12"/>
      <c r="AT23" s="12"/>
      <c r="AU23" s="12"/>
      <c r="AV23" s="12"/>
      <c r="AW23" s="12"/>
      <c r="AX23" s="12"/>
      <c r="AY23" s="12"/>
    </row>
    <row r="24" spans="2:51" outlineLevel="1" x14ac:dyDescent="0.25">
      <c r="B24" s="16" t="s">
        <v>11</v>
      </c>
      <c r="C24" s="17" t="s">
        <v>156</v>
      </c>
      <c r="D24" s="18">
        <v>8920</v>
      </c>
      <c r="E24" s="18">
        <v>42119</v>
      </c>
      <c r="F24" s="18">
        <v>12621</v>
      </c>
      <c r="G24" s="18">
        <v>20167</v>
      </c>
      <c r="H24" s="18">
        <v>138284</v>
      </c>
      <c r="I24" s="18">
        <v>65946</v>
      </c>
      <c r="J24" s="18">
        <v>156675</v>
      </c>
      <c r="K24" s="18">
        <v>107179</v>
      </c>
      <c r="L24" s="18">
        <v>59943</v>
      </c>
      <c r="M24" s="18">
        <v>68700</v>
      </c>
      <c r="N24" s="18">
        <v>118907</v>
      </c>
      <c r="O24" s="18">
        <v>27783</v>
      </c>
      <c r="P24" s="18">
        <f>[1]jan!$BL26</f>
        <v>11298</v>
      </c>
      <c r="Q24" s="18">
        <f>[2]fev!$BL26</f>
        <v>123116</v>
      </c>
      <c r="R24" s="18">
        <f>[3]mar!$BL26</f>
        <v>99348</v>
      </c>
      <c r="S24" s="18">
        <f>[4]abr!$BL26</f>
        <v>142638</v>
      </c>
      <c r="T24" s="18">
        <f>[5]maio!$BL26</f>
        <v>50275</v>
      </c>
      <c r="U24" s="18">
        <f>[6]jun!$BL26</f>
        <v>54381</v>
      </c>
      <c r="V24" s="18">
        <f>[7]jul!$BL26</f>
        <v>145103</v>
      </c>
      <c r="W24" s="18">
        <f>[8]ago!$BL26</f>
        <v>37700</v>
      </c>
      <c r="X24" s="18">
        <f>[9]set!$BL26</f>
        <v>82929</v>
      </c>
      <c r="Y24" s="18">
        <f>[10]out!$BL26</f>
        <v>83068</v>
      </c>
      <c r="Z24" s="18">
        <f>[11]nov!$BL26</f>
        <v>65464</v>
      </c>
      <c r="AA24" s="18">
        <f>[12]dez!$BL26</f>
        <v>53162</v>
      </c>
      <c r="AB24" s="18">
        <f>[13]jan!$BL26</f>
        <v>0</v>
      </c>
      <c r="AC24" s="18">
        <f>[14]fev!$BL26</f>
        <v>50716</v>
      </c>
      <c r="AD24" s="18">
        <f>[15]mar!$BL26</f>
        <v>9065</v>
      </c>
      <c r="AE24" s="18">
        <f>[16]abr!$BL26</f>
        <v>58638</v>
      </c>
      <c r="AF24" s="18">
        <f>[17]maio!$BL26</f>
        <v>46418</v>
      </c>
      <c r="AG24" s="18">
        <f>[18]jun!$BL26</f>
        <v>125919</v>
      </c>
      <c r="AH24" s="18">
        <f>[19]jul!$BL26</f>
        <v>79959</v>
      </c>
      <c r="AI24" s="18">
        <f>[20]ago!$BL26</f>
        <v>50947</v>
      </c>
      <c r="AJ24" s="18">
        <f>[21]set!$BL26</f>
        <v>119830</v>
      </c>
      <c r="AK24" s="18">
        <f>[22]out!$BL26</f>
        <v>150157</v>
      </c>
      <c r="AL24" s="18">
        <f>[23]nov!$BL26</f>
        <v>171661</v>
      </c>
      <c r="AM24" s="18">
        <f>[24]dez!$BL26</f>
        <v>168085</v>
      </c>
      <c r="AN24" s="18">
        <f>[25]jan!$BL26</f>
        <v>49667</v>
      </c>
      <c r="AO24" s="18">
        <f>[26]fev!$BL26</f>
        <v>52717</v>
      </c>
      <c r="AP24" s="18">
        <f>[27]mar!$BL26</f>
        <v>139756</v>
      </c>
      <c r="AQ24" s="18">
        <f>[28]abr!$BL26</f>
        <v>79534</v>
      </c>
      <c r="AR24" s="18"/>
      <c r="AS24" s="18"/>
      <c r="AT24" s="18"/>
      <c r="AU24" s="18"/>
      <c r="AV24" s="18"/>
      <c r="AW24" s="18"/>
      <c r="AX24" s="18"/>
      <c r="AY24" s="18"/>
    </row>
    <row r="25" spans="2:51" outlineLevel="2" x14ac:dyDescent="0.25">
      <c r="B25" s="4" t="s">
        <v>12</v>
      </c>
      <c r="C25" s="5" t="s">
        <v>156</v>
      </c>
      <c r="D25" s="8">
        <v>8920</v>
      </c>
      <c r="E25" s="8">
        <v>42119</v>
      </c>
      <c r="F25" s="8">
        <v>12621</v>
      </c>
      <c r="G25" s="8">
        <v>20167</v>
      </c>
      <c r="H25" s="8">
        <v>138284</v>
      </c>
      <c r="I25" s="8">
        <v>65946</v>
      </c>
      <c r="J25" s="8">
        <v>156675</v>
      </c>
      <c r="K25" s="8">
        <v>107179</v>
      </c>
      <c r="L25" s="8">
        <v>59943</v>
      </c>
      <c r="M25" s="8">
        <v>68700</v>
      </c>
      <c r="N25" s="8">
        <v>118907</v>
      </c>
      <c r="O25" s="8">
        <v>27783</v>
      </c>
      <c r="P25" s="8">
        <f>[1]jan!$BL27</f>
        <v>11298</v>
      </c>
      <c r="Q25" s="8">
        <f>[2]fev!$BL27</f>
        <v>123116</v>
      </c>
      <c r="R25" s="8">
        <f>[3]mar!$BL27</f>
        <v>99348</v>
      </c>
      <c r="S25" s="8">
        <f>[4]abr!$BL27</f>
        <v>142638</v>
      </c>
      <c r="T25" s="8">
        <f>[5]maio!$BL27</f>
        <v>50275</v>
      </c>
      <c r="U25" s="8">
        <f>[6]jun!$BL27</f>
        <v>54381</v>
      </c>
      <c r="V25" s="8">
        <f>[7]jul!$BL27</f>
        <v>145103</v>
      </c>
      <c r="W25" s="8">
        <f>[8]ago!$BL27</f>
        <v>37700</v>
      </c>
      <c r="X25" s="8">
        <f>[9]set!$BL27</f>
        <v>82929</v>
      </c>
      <c r="Y25" s="8">
        <f>[10]out!$BL27</f>
        <v>83068</v>
      </c>
      <c r="Z25" s="8">
        <f>[11]nov!$BL27</f>
        <v>65464</v>
      </c>
      <c r="AA25" s="8">
        <f>[12]dez!$BL27</f>
        <v>53162</v>
      </c>
      <c r="AB25" s="8">
        <f>[13]jan!$BL27</f>
        <v>0</v>
      </c>
      <c r="AC25" s="8">
        <f>[14]fev!$BL27</f>
        <v>50716</v>
      </c>
      <c r="AD25" s="8">
        <f>[15]mar!$BL27</f>
        <v>9065</v>
      </c>
      <c r="AE25" s="8">
        <f>[16]abr!$BL27</f>
        <v>58638</v>
      </c>
      <c r="AF25" s="8">
        <f>[17]maio!$BL27</f>
        <v>46418</v>
      </c>
      <c r="AG25" s="8">
        <f>[18]jun!$BL27</f>
        <v>125919</v>
      </c>
      <c r="AH25" s="8">
        <f>[19]jul!$BL27</f>
        <v>79959</v>
      </c>
      <c r="AI25" s="8">
        <f>[20]ago!$BL27</f>
        <v>50947</v>
      </c>
      <c r="AJ25" s="8">
        <f>[21]set!$BL27</f>
        <v>119830</v>
      </c>
      <c r="AK25" s="8">
        <f>[22]out!$BL27</f>
        <v>150157</v>
      </c>
      <c r="AL25" s="8">
        <f>[23]nov!$BL27</f>
        <v>171661</v>
      </c>
      <c r="AM25" s="8">
        <f>[24]dez!$BL27</f>
        <v>168085</v>
      </c>
      <c r="AN25" s="8">
        <f>[25]jan!$BL27</f>
        <v>49667</v>
      </c>
      <c r="AO25" s="8">
        <f>[26]fev!$BL27</f>
        <v>52717</v>
      </c>
      <c r="AP25" s="8">
        <f>[27]mar!$BL27</f>
        <v>139756</v>
      </c>
      <c r="AQ25" s="8">
        <f>[28]abr!$BL27</f>
        <v>79534</v>
      </c>
      <c r="AR25" s="8"/>
      <c r="AS25" s="8"/>
      <c r="AT25" s="8"/>
      <c r="AU25" s="8"/>
      <c r="AV25" s="8"/>
      <c r="AW25" s="8"/>
      <c r="AX25" s="8"/>
      <c r="AY25" s="8"/>
    </row>
    <row r="26" spans="2:51" ht="15.75" customHeight="1" x14ac:dyDescent="0.25">
      <c r="B26" s="10" t="s">
        <v>139</v>
      </c>
      <c r="C26" s="11" t="s">
        <v>157</v>
      </c>
      <c r="D26" s="12">
        <v>1195563</v>
      </c>
      <c r="E26" s="12">
        <v>1797090</v>
      </c>
      <c r="F26" s="12">
        <v>2409881</v>
      </c>
      <c r="G26" s="12">
        <v>1857713</v>
      </c>
      <c r="H26" s="12">
        <v>2025868</v>
      </c>
      <c r="I26" s="12">
        <v>2087034</v>
      </c>
      <c r="J26" s="12">
        <v>1794302</v>
      </c>
      <c r="K26" s="12">
        <v>1711303</v>
      </c>
      <c r="L26" s="12">
        <v>1662672</v>
      </c>
      <c r="M26" s="12">
        <v>1532651</v>
      </c>
      <c r="N26" s="12">
        <v>1968435</v>
      </c>
      <c r="O26" s="12">
        <v>2196198</v>
      </c>
      <c r="P26" s="12">
        <f>[1]jan!$BL28</f>
        <v>1419708</v>
      </c>
      <c r="Q26" s="12">
        <f>[2]fev!$BL28</f>
        <v>1731114</v>
      </c>
      <c r="R26" s="12">
        <f>[3]mar!$BL28</f>
        <v>1710475</v>
      </c>
      <c r="S26" s="12">
        <f>[4]abr!$BL28</f>
        <v>2044906</v>
      </c>
      <c r="T26" s="12">
        <f>[5]maio!$BL28</f>
        <v>2098027</v>
      </c>
      <c r="U26" s="12">
        <f>[6]jun!$BL28</f>
        <v>1851390</v>
      </c>
      <c r="V26" s="12">
        <f>[7]jul!$BL28</f>
        <v>2042529</v>
      </c>
      <c r="W26" s="12">
        <f>[8]ago!$BL28</f>
        <v>1458978</v>
      </c>
      <c r="X26" s="12">
        <f>[9]set!$BL28</f>
        <v>1044947</v>
      </c>
      <c r="Y26" s="12">
        <f>[10]out!$BL28</f>
        <v>1939433</v>
      </c>
      <c r="Z26" s="12">
        <f>[11]nov!$BL28</f>
        <v>1381138</v>
      </c>
      <c r="AA26" s="12">
        <f>[12]dez!$BL28</f>
        <v>2244809</v>
      </c>
      <c r="AB26" s="12">
        <f>[13]jan!$BL28</f>
        <v>1122945</v>
      </c>
      <c r="AC26" s="12">
        <f>[14]fev!$BL28</f>
        <v>1381818</v>
      </c>
      <c r="AD26" s="12">
        <f>[15]mar!$BL28</f>
        <v>1216440</v>
      </c>
      <c r="AE26" s="12">
        <f>[16]abr!$BL28</f>
        <v>2504167</v>
      </c>
      <c r="AF26" s="12">
        <f>[17]maio!$BL28</f>
        <v>2070309</v>
      </c>
      <c r="AG26" s="12">
        <f>[18]jun!$BL28</f>
        <v>1504103</v>
      </c>
      <c r="AH26" s="12">
        <f>[19]jul!$BL28</f>
        <v>1022064</v>
      </c>
      <c r="AI26" s="12">
        <f>[20]ago!$BL28</f>
        <v>1714494</v>
      </c>
      <c r="AJ26" s="12">
        <f>[21]set!$BL28</f>
        <v>1199288</v>
      </c>
      <c r="AK26" s="12">
        <f>[22]out!$BL28</f>
        <v>1818396</v>
      </c>
      <c r="AL26" s="12">
        <f>[23]nov!$BL28</f>
        <v>1108359</v>
      </c>
      <c r="AM26" s="12">
        <f>[24]dez!$BL28</f>
        <v>1355598</v>
      </c>
      <c r="AN26" s="12">
        <f>[25]jan!$BL28</f>
        <v>640511</v>
      </c>
      <c r="AO26" s="12">
        <f>[26]fev!$BL28</f>
        <v>998688</v>
      </c>
      <c r="AP26" s="12">
        <f>[27]mar!$BL28</f>
        <v>1021472</v>
      </c>
      <c r="AQ26" s="12">
        <f>[28]abr!$BL28</f>
        <v>1086197</v>
      </c>
      <c r="AR26" s="12"/>
      <c r="AS26" s="12"/>
      <c r="AT26" s="12"/>
      <c r="AU26" s="12"/>
      <c r="AV26" s="12"/>
      <c r="AW26" s="12"/>
      <c r="AX26" s="12"/>
      <c r="AY26" s="12"/>
    </row>
    <row r="27" spans="2:51" outlineLevel="1" x14ac:dyDescent="0.25">
      <c r="B27" s="16">
        <v>10</v>
      </c>
      <c r="C27" s="17" t="s">
        <v>158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11180</v>
      </c>
      <c r="N27" s="18">
        <v>38640</v>
      </c>
      <c r="O27" s="18">
        <v>64400</v>
      </c>
      <c r="P27" s="18">
        <f>[1]jan!$BL29</f>
        <v>55104</v>
      </c>
      <c r="Q27" s="18">
        <f>[2]fev!$BL29</f>
        <v>55104</v>
      </c>
      <c r="R27" s="18">
        <f>[3]mar!$BL29</f>
        <v>27866</v>
      </c>
      <c r="S27" s="18">
        <f>[4]abr!$BL29</f>
        <v>13933</v>
      </c>
      <c r="T27" s="18">
        <f>[5]maio!$BL29</f>
        <v>27866</v>
      </c>
      <c r="U27" s="18">
        <f>[6]jun!$BL29</f>
        <v>61581</v>
      </c>
      <c r="V27" s="18">
        <f>[7]jul!$BL29</f>
        <v>76402</v>
      </c>
      <c r="W27" s="18">
        <f>[8]ago!$BL29</f>
        <v>0</v>
      </c>
      <c r="X27" s="18">
        <f>[9]set!$BL29</f>
        <v>21482</v>
      </c>
      <c r="Y27" s="18">
        <f>[10]out!$BL29</f>
        <v>0</v>
      </c>
      <c r="Z27" s="18">
        <f>[11]nov!$BL29</f>
        <v>64400</v>
      </c>
      <c r="AA27" s="18">
        <f>[12]dez!$BL29</f>
        <v>67748</v>
      </c>
      <c r="AB27" s="18">
        <f>[13]jan!$BL29</f>
        <v>14066</v>
      </c>
      <c r="AC27" s="18">
        <f>[14]fev!$BL29</f>
        <v>42372</v>
      </c>
      <c r="AD27" s="18">
        <f>[15]mar!$BL29</f>
        <v>6780</v>
      </c>
      <c r="AE27" s="18">
        <f>[16]abr!$BL29</f>
        <v>27992</v>
      </c>
      <c r="AF27" s="18">
        <f>[17]maio!$BL29</f>
        <v>0</v>
      </c>
      <c r="AG27" s="18">
        <f>[18]jun!$BL29</f>
        <v>0</v>
      </c>
      <c r="AH27" s="18">
        <f>[19]jul!$BL29</f>
        <v>0</v>
      </c>
      <c r="AI27" s="18">
        <f>[20]ago!$BL29</f>
        <v>0</v>
      </c>
      <c r="AJ27" s="18">
        <f>[21]set!$BL29</f>
        <v>541</v>
      </c>
      <c r="AK27" s="18">
        <f>[22]out!$BL29</f>
        <v>0</v>
      </c>
      <c r="AL27" s="18">
        <f>[23]nov!$BL29</f>
        <v>17533</v>
      </c>
      <c r="AM27" s="18">
        <f>[24]dez!$BL29</f>
        <v>82848</v>
      </c>
      <c r="AN27" s="18">
        <f>[25]jan!$BL29</f>
        <v>41424</v>
      </c>
      <c r="AO27" s="18">
        <f>[26]fev!$BL29</f>
        <v>60330</v>
      </c>
      <c r="AP27" s="18">
        <f>[27]mar!$BL29</f>
        <v>27866</v>
      </c>
      <c r="AQ27" s="18">
        <f>[28]abr!$BL29</f>
        <v>42390</v>
      </c>
      <c r="AR27" s="18"/>
      <c r="AS27" s="18"/>
      <c r="AT27" s="18"/>
      <c r="AU27" s="18"/>
      <c r="AV27" s="18"/>
      <c r="AW27" s="18"/>
      <c r="AX27" s="18"/>
      <c r="AY27" s="18"/>
    </row>
    <row r="28" spans="2:51" outlineLevel="2" x14ac:dyDescent="0.25">
      <c r="B28" s="4" t="s">
        <v>13</v>
      </c>
      <c r="C28" s="5" t="s">
        <v>158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11180</v>
      </c>
      <c r="N28" s="8">
        <v>38640</v>
      </c>
      <c r="O28" s="8">
        <v>64400</v>
      </c>
      <c r="P28" s="8">
        <f>[1]jan!$BL30</f>
        <v>55104</v>
      </c>
      <c r="Q28" s="8">
        <f>[2]fev!$BL30</f>
        <v>55104</v>
      </c>
      <c r="R28" s="8">
        <f>[3]mar!$BL30</f>
        <v>27866</v>
      </c>
      <c r="S28" s="8">
        <f>[4]abr!$BL30</f>
        <v>13933</v>
      </c>
      <c r="T28" s="8">
        <f>[5]maio!$BL30</f>
        <v>27866</v>
      </c>
      <c r="U28" s="8">
        <f>[6]jun!$BL30</f>
        <v>61581</v>
      </c>
      <c r="V28" s="8">
        <f>[7]jul!$BL30</f>
        <v>76402</v>
      </c>
      <c r="W28" s="8">
        <f>[8]ago!$BL30</f>
        <v>0</v>
      </c>
      <c r="X28" s="8">
        <f>[9]set!$BL30</f>
        <v>21482</v>
      </c>
      <c r="Y28" s="8">
        <f>[10]out!$BL30</f>
        <v>0</v>
      </c>
      <c r="Z28" s="8">
        <f>[11]nov!$BL30</f>
        <v>64400</v>
      </c>
      <c r="AA28" s="8">
        <f>[12]dez!$BL30</f>
        <v>67748</v>
      </c>
      <c r="AB28" s="8">
        <f>[13]jan!$BL30</f>
        <v>14066</v>
      </c>
      <c r="AC28" s="8">
        <f>[14]fev!$BL30</f>
        <v>42372</v>
      </c>
      <c r="AD28" s="8">
        <f>[15]mar!$BL30</f>
        <v>6780</v>
      </c>
      <c r="AE28" s="8">
        <f>[16]abr!$BL30</f>
        <v>27992</v>
      </c>
      <c r="AF28" s="8">
        <f>[17]maio!$BL30</f>
        <v>0</v>
      </c>
      <c r="AG28" s="8">
        <f>[18]jun!$BL30</f>
        <v>0</v>
      </c>
      <c r="AH28" s="8">
        <f>[19]jul!$BL30</f>
        <v>0</v>
      </c>
      <c r="AI28" s="8">
        <f>[20]ago!$BL30</f>
        <v>0</v>
      </c>
      <c r="AJ28" s="8">
        <f>[21]set!$BL30</f>
        <v>541</v>
      </c>
      <c r="AK28" s="8">
        <f>[22]out!$BL30</f>
        <v>0</v>
      </c>
      <c r="AL28" s="8">
        <f>[23]nov!$BL30</f>
        <v>17533</v>
      </c>
      <c r="AM28" s="8">
        <f>[24]dez!$BL30</f>
        <v>82848</v>
      </c>
      <c r="AN28" s="8">
        <f>[25]jan!$BL30</f>
        <v>41424</v>
      </c>
      <c r="AO28" s="8">
        <f>[26]fev!$BL30</f>
        <v>60330</v>
      </c>
      <c r="AP28" s="8">
        <f>[27]mar!$BL30</f>
        <v>27866</v>
      </c>
      <c r="AQ28" s="8">
        <f>[28]abr!$BL30</f>
        <v>42390</v>
      </c>
      <c r="AR28" s="8"/>
      <c r="AS28" s="8"/>
      <c r="AT28" s="8"/>
      <c r="AU28" s="8"/>
      <c r="AV28" s="8"/>
      <c r="AW28" s="8"/>
      <c r="AX28" s="8"/>
      <c r="AY28" s="8"/>
    </row>
    <row r="29" spans="2:51" outlineLevel="1" x14ac:dyDescent="0.25">
      <c r="B29" s="16">
        <v>11</v>
      </c>
      <c r="C29" s="17" t="s">
        <v>159</v>
      </c>
      <c r="D29" s="18">
        <v>0</v>
      </c>
      <c r="E29" s="18">
        <v>7315</v>
      </c>
      <c r="F29" s="18">
        <v>0</v>
      </c>
      <c r="G29" s="18">
        <v>5368</v>
      </c>
      <c r="H29" s="18">
        <v>0</v>
      </c>
      <c r="I29" s="18">
        <v>0</v>
      </c>
      <c r="J29" s="18">
        <v>0</v>
      </c>
      <c r="K29" s="18">
        <v>5436</v>
      </c>
      <c r="L29" s="18">
        <v>0</v>
      </c>
      <c r="M29" s="18">
        <v>5462</v>
      </c>
      <c r="N29" s="18">
        <v>0</v>
      </c>
      <c r="O29" s="18">
        <v>0</v>
      </c>
      <c r="P29" s="18">
        <f>[1]jan!$BL31</f>
        <v>1680</v>
      </c>
      <c r="Q29" s="18">
        <f>[2]fev!$BL31</f>
        <v>5462</v>
      </c>
      <c r="R29" s="18">
        <f>[3]mar!$BL31</f>
        <v>5918</v>
      </c>
      <c r="S29" s="18">
        <f>[4]abr!$BL31</f>
        <v>0</v>
      </c>
      <c r="T29" s="18">
        <f>[5]maio!$BL31</f>
        <v>1585</v>
      </c>
      <c r="U29" s="18">
        <f>[6]jun!$BL31</f>
        <v>5205</v>
      </c>
      <c r="V29" s="18">
        <f>[7]jul!$BL31</f>
        <v>0</v>
      </c>
      <c r="W29" s="18">
        <f>[8]ago!$BL31</f>
        <v>4840</v>
      </c>
      <c r="X29" s="18">
        <f>[9]set!$BL31</f>
        <v>0</v>
      </c>
      <c r="Y29" s="18">
        <f>[10]out!$BL31</f>
        <v>2483</v>
      </c>
      <c r="Z29" s="18">
        <f>[11]nov!$BL31</f>
        <v>2586</v>
      </c>
      <c r="AA29" s="18">
        <f>[12]dez!$BL31</f>
        <v>0</v>
      </c>
      <c r="AB29" s="18">
        <f>[13]jan!$BL31</f>
        <v>0</v>
      </c>
      <c r="AC29" s="18">
        <f>[14]fev!$BL31</f>
        <v>4618</v>
      </c>
      <c r="AD29" s="18">
        <f>[15]mar!$BL31</f>
        <v>2952</v>
      </c>
      <c r="AE29" s="18">
        <f>[16]abr!$BL31</f>
        <v>0</v>
      </c>
      <c r="AF29" s="18">
        <f>[17]maio!$BL31</f>
        <v>6038</v>
      </c>
      <c r="AG29" s="18">
        <f>[18]jun!$BL31</f>
        <v>0</v>
      </c>
      <c r="AH29" s="18">
        <f>[19]jul!$BL31</f>
        <v>5244</v>
      </c>
      <c r="AI29" s="18">
        <f>[20]ago!$BL31</f>
        <v>0</v>
      </c>
      <c r="AJ29" s="18">
        <f>[21]set!$BL31</f>
        <v>1156</v>
      </c>
      <c r="AK29" s="18">
        <f>[22]out!$BL31</f>
        <v>3574</v>
      </c>
      <c r="AL29" s="18">
        <f>[23]nov!$BL31</f>
        <v>0</v>
      </c>
      <c r="AM29" s="18">
        <f>[24]dez!$BL31</f>
        <v>3435</v>
      </c>
      <c r="AN29" s="18">
        <f>[25]jan!$BL31</f>
        <v>4800</v>
      </c>
      <c r="AO29" s="18">
        <f>[26]fev!$BL31</f>
        <v>514</v>
      </c>
      <c r="AP29" s="18">
        <f>[27]mar!$BL31</f>
        <v>0</v>
      </c>
      <c r="AQ29" s="18">
        <f>[28]abr!$BL31</f>
        <v>487</v>
      </c>
      <c r="AR29" s="18"/>
      <c r="AS29" s="18"/>
      <c r="AT29" s="18"/>
      <c r="AU29" s="18"/>
      <c r="AV29" s="18"/>
      <c r="AW29" s="18"/>
      <c r="AX29" s="18"/>
      <c r="AY29" s="18"/>
    </row>
    <row r="30" spans="2:51" outlineLevel="2" x14ac:dyDescent="0.25">
      <c r="B30" s="4" t="s">
        <v>14</v>
      </c>
      <c r="C30" s="5" t="s">
        <v>160</v>
      </c>
      <c r="D30" s="8">
        <v>0</v>
      </c>
      <c r="E30" s="8">
        <v>7315</v>
      </c>
      <c r="F30" s="8">
        <v>0</v>
      </c>
      <c r="G30" s="8">
        <v>5368</v>
      </c>
      <c r="H30" s="8">
        <v>0</v>
      </c>
      <c r="I30" s="8">
        <v>0</v>
      </c>
      <c r="J30" s="8">
        <v>0</v>
      </c>
      <c r="K30" s="8">
        <v>5436</v>
      </c>
      <c r="L30" s="8">
        <v>0</v>
      </c>
      <c r="M30" s="8">
        <v>5462</v>
      </c>
      <c r="N30" s="8">
        <v>0</v>
      </c>
      <c r="O30" s="8">
        <v>0</v>
      </c>
      <c r="P30" s="8">
        <f>[1]jan!$BL32</f>
        <v>1680</v>
      </c>
      <c r="Q30" s="8">
        <f>[2]fev!$BL32</f>
        <v>5462</v>
      </c>
      <c r="R30" s="8">
        <f>[3]mar!$BL32</f>
        <v>5918</v>
      </c>
      <c r="S30" s="8">
        <f>[4]abr!$BL32</f>
        <v>0</v>
      </c>
      <c r="T30" s="8">
        <f>[5]maio!$BL32</f>
        <v>1585</v>
      </c>
      <c r="U30" s="8">
        <f>[6]jun!$BL32</f>
        <v>5205</v>
      </c>
      <c r="V30" s="8">
        <f>[7]jul!$BL32</f>
        <v>0</v>
      </c>
      <c r="W30" s="8">
        <f>[8]ago!$BL32</f>
        <v>4840</v>
      </c>
      <c r="X30" s="8">
        <f>[9]set!$BL32</f>
        <v>0</v>
      </c>
      <c r="Y30" s="8">
        <f>[10]out!$BL32</f>
        <v>2483</v>
      </c>
      <c r="Z30" s="8">
        <f>[11]nov!$BL32</f>
        <v>2586</v>
      </c>
      <c r="AA30" s="8">
        <f>[12]dez!$BL32</f>
        <v>0</v>
      </c>
      <c r="AB30" s="8">
        <f>[13]jan!$BL32</f>
        <v>0</v>
      </c>
      <c r="AC30" s="8">
        <f>[14]fev!$BL32</f>
        <v>4618</v>
      </c>
      <c r="AD30" s="8">
        <f>[15]mar!$BL32</f>
        <v>2952</v>
      </c>
      <c r="AE30" s="8">
        <f>[16]abr!$BL32</f>
        <v>0</v>
      </c>
      <c r="AF30" s="8">
        <f>[17]maio!$BL32</f>
        <v>6038</v>
      </c>
      <c r="AG30" s="8">
        <f>[18]jun!$BL32</f>
        <v>0</v>
      </c>
      <c r="AH30" s="8">
        <f>[19]jul!$BL32</f>
        <v>5244</v>
      </c>
      <c r="AI30" s="8">
        <f>[20]ago!$BL32</f>
        <v>0</v>
      </c>
      <c r="AJ30" s="8">
        <f>[21]set!$BL32</f>
        <v>1156</v>
      </c>
      <c r="AK30" s="8">
        <f>[22]out!$BL32</f>
        <v>3574</v>
      </c>
      <c r="AL30" s="8">
        <f>[23]nov!$BL32</f>
        <v>0</v>
      </c>
      <c r="AM30" s="8">
        <f>[24]dez!$BL32</f>
        <v>3435</v>
      </c>
      <c r="AN30" s="8">
        <f>[25]jan!$BL32</f>
        <v>4800</v>
      </c>
      <c r="AO30" s="8">
        <f>[26]fev!$BL32</f>
        <v>514</v>
      </c>
      <c r="AP30" s="8">
        <f>[27]mar!$BL32</f>
        <v>0</v>
      </c>
      <c r="AQ30" s="8">
        <f>[28]abr!$BL32</f>
        <v>487</v>
      </c>
      <c r="AR30" s="8"/>
      <c r="AS30" s="8"/>
      <c r="AT30" s="8"/>
      <c r="AU30" s="8"/>
      <c r="AV30" s="8"/>
      <c r="AW30" s="8"/>
      <c r="AX30" s="8"/>
      <c r="AY30" s="8"/>
    </row>
    <row r="31" spans="2:51" ht="33.75" outlineLevel="2" x14ac:dyDescent="0.25">
      <c r="B31" s="4" t="s">
        <v>15</v>
      </c>
      <c r="C31" s="5" t="s">
        <v>161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f>[1]jan!$BL33</f>
        <v>0</v>
      </c>
      <c r="Q31" s="8">
        <f>[2]fev!$BL33</f>
        <v>0</v>
      </c>
      <c r="R31" s="8">
        <f>[3]mar!$BL33</f>
        <v>0</v>
      </c>
      <c r="S31" s="8">
        <f>[4]abr!$BL33</f>
        <v>0</v>
      </c>
      <c r="T31" s="8">
        <f>[5]maio!$BL33</f>
        <v>0</v>
      </c>
      <c r="U31" s="8">
        <f>[6]jun!$BL33</f>
        <v>0</v>
      </c>
      <c r="V31" s="8">
        <f>[7]jul!$BL33</f>
        <v>0</v>
      </c>
      <c r="W31" s="8">
        <f>[8]ago!$BL33</f>
        <v>0</v>
      </c>
      <c r="X31" s="8">
        <f>[9]set!$BL33</f>
        <v>0</v>
      </c>
      <c r="Y31" s="8">
        <f>[10]out!$BL33</f>
        <v>0</v>
      </c>
      <c r="Z31" s="8">
        <f>[11]nov!$BL33</f>
        <v>0</v>
      </c>
      <c r="AA31" s="8">
        <f>[12]dez!$BL33</f>
        <v>0</v>
      </c>
      <c r="AB31" s="8">
        <f>[13]jan!$BL33</f>
        <v>0</v>
      </c>
      <c r="AC31" s="8">
        <f>[14]fev!$BL33</f>
        <v>0</v>
      </c>
      <c r="AD31" s="8">
        <f>[15]mar!$BL33</f>
        <v>0</v>
      </c>
      <c r="AE31" s="8">
        <f>[16]abr!$BL33</f>
        <v>0</v>
      </c>
      <c r="AF31" s="8">
        <f>[17]maio!$BL33</f>
        <v>0</v>
      </c>
      <c r="AG31" s="8">
        <f>[18]jun!$BL33</f>
        <v>0</v>
      </c>
      <c r="AH31" s="8">
        <f>[19]jul!$BL33</f>
        <v>0</v>
      </c>
      <c r="AI31" s="8">
        <f>[20]ago!$BL33</f>
        <v>0</v>
      </c>
      <c r="AJ31" s="8">
        <f>[21]set!$BL33</f>
        <v>0</v>
      </c>
      <c r="AK31" s="8">
        <f>[22]out!$BL33</f>
        <v>0</v>
      </c>
      <c r="AL31" s="8">
        <f>[23]nov!$BL33</f>
        <v>0</v>
      </c>
      <c r="AM31" s="8">
        <f>[24]dez!$BL33</f>
        <v>0</v>
      </c>
      <c r="AN31" s="8">
        <f>[25]jan!$BL33</f>
        <v>0</v>
      </c>
      <c r="AO31" s="8">
        <f>[26]fev!$BL33</f>
        <v>0</v>
      </c>
      <c r="AP31" s="8">
        <f>[27]mar!$BL33</f>
        <v>0</v>
      </c>
      <c r="AQ31" s="8">
        <f>[28]abr!$BL33</f>
        <v>0</v>
      </c>
      <c r="AR31" s="8"/>
      <c r="AS31" s="8"/>
      <c r="AT31" s="8"/>
      <c r="AU31" s="8"/>
      <c r="AV31" s="8"/>
      <c r="AW31" s="8"/>
      <c r="AX31" s="8"/>
      <c r="AY31" s="8"/>
    </row>
    <row r="32" spans="2:51" outlineLevel="1" x14ac:dyDescent="0.25">
      <c r="B32" s="16">
        <v>13</v>
      </c>
      <c r="C32" s="17" t="s">
        <v>162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f>[1]jan!$BL34</f>
        <v>0</v>
      </c>
      <c r="Q32" s="18">
        <f>[2]fev!$BL34</f>
        <v>0</v>
      </c>
      <c r="R32" s="18">
        <f>[3]mar!$BL34</f>
        <v>0</v>
      </c>
      <c r="S32" s="18">
        <f>[4]abr!$BL34</f>
        <v>0</v>
      </c>
      <c r="T32" s="18">
        <f>[5]maio!$BL34</f>
        <v>0</v>
      </c>
      <c r="U32" s="18">
        <f>[6]jun!$BL34</f>
        <v>0</v>
      </c>
      <c r="V32" s="18">
        <f>[7]jul!$BL34</f>
        <v>0</v>
      </c>
      <c r="W32" s="18">
        <f>[8]ago!$BL34</f>
        <v>0</v>
      </c>
      <c r="X32" s="18">
        <f>[9]set!$BL34</f>
        <v>0</v>
      </c>
      <c r="Y32" s="18">
        <f>[10]out!$BL34</f>
        <v>0</v>
      </c>
      <c r="Z32" s="18">
        <f>[11]nov!$BL34</f>
        <v>0</v>
      </c>
      <c r="AA32" s="18">
        <f>[12]dez!$BL34</f>
        <v>0</v>
      </c>
      <c r="AB32" s="18">
        <f>[13]jan!$BL34</f>
        <v>0</v>
      </c>
      <c r="AC32" s="18">
        <f>[14]fev!$BL34</f>
        <v>0</v>
      </c>
      <c r="AD32" s="18">
        <f>[15]mar!$BL34</f>
        <v>0</v>
      </c>
      <c r="AE32" s="18">
        <f>[16]abr!$BL34</f>
        <v>0</v>
      </c>
      <c r="AF32" s="18">
        <f>[17]maio!$BL34</f>
        <v>0</v>
      </c>
      <c r="AG32" s="18">
        <f>[18]jun!$BL34</f>
        <v>0</v>
      </c>
      <c r="AH32" s="18">
        <f>[19]jul!$BL34</f>
        <v>0</v>
      </c>
      <c r="AI32" s="18">
        <f>[20]ago!$BL34</f>
        <v>0</v>
      </c>
      <c r="AJ32" s="18">
        <f>[21]set!$BL34</f>
        <v>0</v>
      </c>
      <c r="AK32" s="18">
        <f>[22]out!$BL34</f>
        <v>0</v>
      </c>
      <c r="AL32" s="18">
        <f>[23]nov!$BL34</f>
        <v>0</v>
      </c>
      <c r="AM32" s="18">
        <f>[24]dez!$BL34</f>
        <v>0</v>
      </c>
      <c r="AN32" s="18">
        <f>[25]jan!$BL34</f>
        <v>0</v>
      </c>
      <c r="AO32" s="18">
        <f>[26]fev!$BL34</f>
        <v>0</v>
      </c>
      <c r="AP32" s="18">
        <f>[27]mar!$BL34</f>
        <v>0</v>
      </c>
      <c r="AQ32" s="18">
        <f>[28]abr!$BL34</f>
        <v>0</v>
      </c>
      <c r="AR32" s="18"/>
      <c r="AS32" s="18"/>
      <c r="AT32" s="18"/>
      <c r="AU32" s="18"/>
      <c r="AV32" s="18"/>
      <c r="AW32" s="18"/>
      <c r="AX32" s="18"/>
      <c r="AY32" s="18"/>
    </row>
    <row r="33" spans="2:51" outlineLevel="2" x14ac:dyDescent="0.25">
      <c r="B33" s="4" t="s">
        <v>16</v>
      </c>
      <c r="C33" s="5" t="s">
        <v>163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f>[1]jan!$BL35</f>
        <v>0</v>
      </c>
      <c r="Q33" s="8">
        <f>[2]fev!$BL35</f>
        <v>0</v>
      </c>
      <c r="R33" s="8">
        <f>[3]mar!$BL35</f>
        <v>0</v>
      </c>
      <c r="S33" s="8">
        <f>[4]abr!$BL35</f>
        <v>0</v>
      </c>
      <c r="T33" s="8">
        <f>[5]maio!$BL35</f>
        <v>0</v>
      </c>
      <c r="U33" s="8">
        <f>[6]jun!$BL35</f>
        <v>0</v>
      </c>
      <c r="V33" s="8">
        <f>[7]jul!$BL35</f>
        <v>0</v>
      </c>
      <c r="W33" s="8">
        <f>[8]ago!$BL35</f>
        <v>0</v>
      </c>
      <c r="X33" s="8">
        <f>[9]set!$BL35</f>
        <v>0</v>
      </c>
      <c r="Y33" s="8">
        <f>[10]out!$BL35</f>
        <v>0</v>
      </c>
      <c r="Z33" s="8">
        <f>[11]nov!$BL35</f>
        <v>0</v>
      </c>
      <c r="AA33" s="8">
        <f>[12]dez!$BL35</f>
        <v>0</v>
      </c>
      <c r="AB33" s="8">
        <f>[13]jan!$BL35</f>
        <v>0</v>
      </c>
      <c r="AC33" s="8">
        <f>[14]fev!$BL35</f>
        <v>0</v>
      </c>
      <c r="AD33" s="8">
        <f>[15]mar!$BL35</f>
        <v>0</v>
      </c>
      <c r="AE33" s="8">
        <f>[16]abr!$BL35</f>
        <v>0</v>
      </c>
      <c r="AF33" s="8">
        <f>[17]maio!$BL35</f>
        <v>0</v>
      </c>
      <c r="AG33" s="8">
        <f>[18]jun!$BL35</f>
        <v>0</v>
      </c>
      <c r="AH33" s="8">
        <f>[19]jul!$BL35</f>
        <v>0</v>
      </c>
      <c r="AI33" s="8">
        <f>[20]ago!$BL35</f>
        <v>0</v>
      </c>
      <c r="AJ33" s="8">
        <f>[21]set!$BL35</f>
        <v>0</v>
      </c>
      <c r="AK33" s="8">
        <f>[22]out!$BL35</f>
        <v>0</v>
      </c>
      <c r="AL33" s="8">
        <f>[23]nov!$BL35</f>
        <v>0</v>
      </c>
      <c r="AM33" s="8">
        <f>[24]dez!$BL35</f>
        <v>0</v>
      </c>
      <c r="AN33" s="8">
        <f>[25]jan!$BL35</f>
        <v>0</v>
      </c>
      <c r="AO33" s="8">
        <f>[26]fev!$BL35</f>
        <v>0</v>
      </c>
      <c r="AP33" s="8">
        <f>[27]mar!$BL35</f>
        <v>0</v>
      </c>
      <c r="AQ33" s="8">
        <f>[28]abr!$BL35</f>
        <v>0</v>
      </c>
      <c r="AR33" s="8"/>
      <c r="AS33" s="8"/>
      <c r="AT33" s="8"/>
      <c r="AU33" s="8"/>
      <c r="AV33" s="8"/>
      <c r="AW33" s="8"/>
      <c r="AX33" s="8"/>
      <c r="AY33" s="8"/>
    </row>
    <row r="34" spans="2:51" outlineLevel="2" x14ac:dyDescent="0.25">
      <c r="B34" s="4" t="s">
        <v>17</v>
      </c>
      <c r="C34" s="5" t="s">
        <v>164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f>[1]jan!$BL36</f>
        <v>0</v>
      </c>
      <c r="Q34" s="8">
        <f>[2]fev!$BL36</f>
        <v>0</v>
      </c>
      <c r="R34" s="8">
        <f>[3]mar!$BL36</f>
        <v>0</v>
      </c>
      <c r="S34" s="8">
        <f>[4]abr!$BL36</f>
        <v>0</v>
      </c>
      <c r="T34" s="8">
        <f>[5]maio!$BL36</f>
        <v>0</v>
      </c>
      <c r="U34" s="8">
        <f>[6]jun!$BL36</f>
        <v>0</v>
      </c>
      <c r="V34" s="8">
        <f>[7]jul!$BL36</f>
        <v>0</v>
      </c>
      <c r="W34" s="8">
        <f>[8]ago!$BL36</f>
        <v>0</v>
      </c>
      <c r="X34" s="8">
        <f>[9]set!$BL36</f>
        <v>0</v>
      </c>
      <c r="Y34" s="8">
        <f>[10]out!$BL36</f>
        <v>0</v>
      </c>
      <c r="Z34" s="8">
        <f>[11]nov!$BL36</f>
        <v>0</v>
      </c>
      <c r="AA34" s="8">
        <f>[12]dez!$BL36</f>
        <v>0</v>
      </c>
      <c r="AB34" s="8">
        <f>[13]jan!$BL36</f>
        <v>0</v>
      </c>
      <c r="AC34" s="8">
        <f>[14]fev!$BL36</f>
        <v>0</v>
      </c>
      <c r="AD34" s="8">
        <f>[15]mar!$BL36</f>
        <v>0</v>
      </c>
      <c r="AE34" s="8">
        <f>[16]abr!$BL36</f>
        <v>0</v>
      </c>
      <c r="AF34" s="8">
        <f>[17]maio!$BL36</f>
        <v>0</v>
      </c>
      <c r="AG34" s="8">
        <f>[18]jun!$BL36</f>
        <v>0</v>
      </c>
      <c r="AH34" s="8">
        <f>[19]jul!$BL36</f>
        <v>0</v>
      </c>
      <c r="AI34" s="8">
        <f>[20]ago!$BL36</f>
        <v>0</v>
      </c>
      <c r="AJ34" s="8">
        <f>[21]set!$BL36</f>
        <v>0</v>
      </c>
      <c r="AK34" s="8">
        <f>[22]out!$BL36</f>
        <v>0</v>
      </c>
      <c r="AL34" s="8">
        <f>[23]nov!$BL36</f>
        <v>0</v>
      </c>
      <c r="AM34" s="8">
        <f>[24]dez!$BL36</f>
        <v>0</v>
      </c>
      <c r="AN34" s="8">
        <f>[25]jan!$BL36</f>
        <v>0</v>
      </c>
      <c r="AO34" s="8">
        <f>[26]fev!$BL36</f>
        <v>0</v>
      </c>
      <c r="AP34" s="8">
        <f>[27]mar!$BL36</f>
        <v>0</v>
      </c>
      <c r="AQ34" s="8">
        <f>[28]abr!$BL36</f>
        <v>0</v>
      </c>
      <c r="AR34" s="8"/>
      <c r="AS34" s="8"/>
      <c r="AT34" s="8"/>
      <c r="AU34" s="8"/>
      <c r="AV34" s="8"/>
      <c r="AW34" s="8"/>
      <c r="AX34" s="8"/>
      <c r="AY34" s="8"/>
    </row>
    <row r="35" spans="2:51" outlineLevel="1" x14ac:dyDescent="0.25">
      <c r="B35" s="16">
        <v>14</v>
      </c>
      <c r="C35" s="17" t="s">
        <v>165</v>
      </c>
      <c r="D35" s="18">
        <v>1195563</v>
      </c>
      <c r="E35" s="18">
        <v>1789775</v>
      </c>
      <c r="F35" s="18">
        <v>2409881</v>
      </c>
      <c r="G35" s="18">
        <v>1852345</v>
      </c>
      <c r="H35" s="18">
        <v>2025868</v>
      </c>
      <c r="I35" s="18">
        <v>2087034</v>
      </c>
      <c r="J35" s="18">
        <v>1794302</v>
      </c>
      <c r="K35" s="18">
        <v>1705867</v>
      </c>
      <c r="L35" s="18">
        <v>1662672</v>
      </c>
      <c r="M35" s="18">
        <v>1516009</v>
      </c>
      <c r="N35" s="18">
        <v>1929795</v>
      </c>
      <c r="O35" s="18">
        <v>2131798</v>
      </c>
      <c r="P35" s="18">
        <f>[1]jan!$BL37</f>
        <v>1362924</v>
      </c>
      <c r="Q35" s="18">
        <f>[2]fev!$BL37</f>
        <v>1670548</v>
      </c>
      <c r="R35" s="18">
        <f>[3]mar!$BL37</f>
        <v>1676691</v>
      </c>
      <c r="S35" s="18">
        <f>[4]abr!$BL37</f>
        <v>2030973</v>
      </c>
      <c r="T35" s="18">
        <f>[5]maio!$BL37</f>
        <v>2068576</v>
      </c>
      <c r="U35" s="18">
        <f>[6]jun!$BL37</f>
        <v>1784604</v>
      </c>
      <c r="V35" s="18">
        <f>[7]jul!$BL37</f>
        <v>1966127</v>
      </c>
      <c r="W35" s="18">
        <f>[8]ago!$BL37</f>
        <v>1454138</v>
      </c>
      <c r="X35" s="18">
        <f>[9]set!$BL37</f>
        <v>1023465</v>
      </c>
      <c r="Y35" s="18">
        <f>[10]out!$BL37</f>
        <v>1936950</v>
      </c>
      <c r="Z35" s="18">
        <f>[11]nov!$BL37</f>
        <v>1314152</v>
      </c>
      <c r="AA35" s="18">
        <f>[12]dez!$BL37</f>
        <v>2177061</v>
      </c>
      <c r="AB35" s="18">
        <f>[13]jan!$BL37</f>
        <v>1108879</v>
      </c>
      <c r="AC35" s="18">
        <f>[14]fev!$BL37</f>
        <v>1334828</v>
      </c>
      <c r="AD35" s="18">
        <f>[15]mar!$BL37</f>
        <v>1206708</v>
      </c>
      <c r="AE35" s="18">
        <f>[16]abr!$BL37</f>
        <v>2476175</v>
      </c>
      <c r="AF35" s="18">
        <f>[17]maio!$BL37</f>
        <v>2064271</v>
      </c>
      <c r="AG35" s="18">
        <f>[18]jun!$BL37</f>
        <v>1504103</v>
      </c>
      <c r="AH35" s="18">
        <f>[19]jul!$BL37</f>
        <v>1016820</v>
      </c>
      <c r="AI35" s="18">
        <f>[20]ago!$BL37</f>
        <v>1714494</v>
      </c>
      <c r="AJ35" s="18">
        <f>[21]set!$BL37</f>
        <v>1197591</v>
      </c>
      <c r="AK35" s="18">
        <f>[22]out!$BL37</f>
        <v>1814822</v>
      </c>
      <c r="AL35" s="18">
        <f>[23]nov!$BL37</f>
        <v>1090826</v>
      </c>
      <c r="AM35" s="18">
        <f>[24]dez!$BL37</f>
        <v>1269315</v>
      </c>
      <c r="AN35" s="18">
        <f>[25]jan!$BL37</f>
        <v>594287</v>
      </c>
      <c r="AO35" s="18">
        <f>[26]fev!$BL37</f>
        <v>937844</v>
      </c>
      <c r="AP35" s="18">
        <f>[27]mar!$BL37</f>
        <v>993606</v>
      </c>
      <c r="AQ35" s="18">
        <f>[28]abr!$BL37</f>
        <v>1043320</v>
      </c>
      <c r="AR35" s="18"/>
      <c r="AS35" s="18"/>
      <c r="AT35" s="18"/>
      <c r="AU35" s="18"/>
      <c r="AV35" s="18"/>
      <c r="AW35" s="18"/>
      <c r="AX35" s="18"/>
      <c r="AY35" s="18"/>
    </row>
    <row r="36" spans="2:51" outlineLevel="2" x14ac:dyDescent="0.25">
      <c r="B36" s="4" t="s">
        <v>18</v>
      </c>
      <c r="C36" s="5" t="s">
        <v>166</v>
      </c>
      <c r="D36" s="8">
        <v>172670</v>
      </c>
      <c r="E36" s="8">
        <v>185501</v>
      </c>
      <c r="F36" s="8">
        <v>967993</v>
      </c>
      <c r="G36" s="8">
        <v>573096</v>
      </c>
      <c r="H36" s="8">
        <v>358634</v>
      </c>
      <c r="I36" s="8">
        <v>439863</v>
      </c>
      <c r="J36" s="8">
        <v>167903</v>
      </c>
      <c r="K36" s="8">
        <v>350529</v>
      </c>
      <c r="L36" s="8">
        <v>413542</v>
      </c>
      <c r="M36" s="8">
        <v>3917</v>
      </c>
      <c r="N36" s="8">
        <v>234419</v>
      </c>
      <c r="O36" s="8">
        <v>197955</v>
      </c>
      <c r="P36" s="8">
        <f>[1]jan!$BL38</f>
        <v>134681</v>
      </c>
      <c r="Q36" s="8">
        <f>[2]fev!$BL38</f>
        <v>135288</v>
      </c>
      <c r="R36" s="8">
        <f>[3]mar!$BL38</f>
        <v>465875</v>
      </c>
      <c r="S36" s="8">
        <f>[4]abr!$BL38</f>
        <v>482143</v>
      </c>
      <c r="T36" s="8">
        <f>[5]maio!$BL38</f>
        <v>149381</v>
      </c>
      <c r="U36" s="8">
        <f>[6]jun!$BL38</f>
        <v>344089</v>
      </c>
      <c r="V36" s="8">
        <f>[7]jul!$BL38</f>
        <v>399649</v>
      </c>
      <c r="W36" s="8">
        <f>[8]ago!$BL38</f>
        <v>136552</v>
      </c>
      <c r="X36" s="8">
        <f>[9]set!$BL38</f>
        <v>219998</v>
      </c>
      <c r="Y36" s="8">
        <f>[10]out!$BL38</f>
        <v>320676</v>
      </c>
      <c r="Z36" s="8">
        <f>[11]nov!$BL38</f>
        <v>198896</v>
      </c>
      <c r="AA36" s="8">
        <f>[12]dez!$BL38</f>
        <v>325912</v>
      </c>
      <c r="AB36" s="8">
        <f>[13]jan!$BL38</f>
        <v>186955</v>
      </c>
      <c r="AC36" s="8">
        <f>[14]fev!$BL38</f>
        <v>241297</v>
      </c>
      <c r="AD36" s="8">
        <f>[15]mar!$BL38</f>
        <v>112923</v>
      </c>
      <c r="AE36" s="8">
        <f>[16]abr!$BL38</f>
        <v>694396</v>
      </c>
      <c r="AF36" s="8">
        <f>[17]maio!$BL38</f>
        <v>504762</v>
      </c>
      <c r="AG36" s="8">
        <f>[18]jun!$BL38</f>
        <v>412852</v>
      </c>
      <c r="AH36" s="8">
        <f>[19]jul!$BL38</f>
        <v>317879</v>
      </c>
      <c r="AI36" s="8">
        <f>[20]ago!$BL38</f>
        <v>657876</v>
      </c>
      <c r="AJ36" s="8">
        <f>[21]set!$BL38</f>
        <v>119052</v>
      </c>
      <c r="AK36" s="8">
        <f>[22]out!$BL38</f>
        <v>288103</v>
      </c>
      <c r="AL36" s="8">
        <f>[23]nov!$BL38</f>
        <v>219334</v>
      </c>
      <c r="AM36" s="8">
        <f>[24]dez!$BL38</f>
        <v>140973</v>
      </c>
      <c r="AN36" s="8">
        <f>[25]jan!$BL38</f>
        <v>71857</v>
      </c>
      <c r="AO36" s="8">
        <f>[26]fev!$BL38</f>
        <v>52792</v>
      </c>
      <c r="AP36" s="8">
        <f>[27]mar!$BL38</f>
        <v>13812</v>
      </c>
      <c r="AQ36" s="8">
        <f>[28]abr!$BL38</f>
        <v>210608</v>
      </c>
      <c r="AR36" s="8"/>
      <c r="AS36" s="8"/>
      <c r="AT36" s="8"/>
      <c r="AU36" s="8"/>
      <c r="AV36" s="8"/>
      <c r="AW36" s="8"/>
      <c r="AX36" s="8"/>
      <c r="AY36" s="8"/>
    </row>
    <row r="37" spans="2:51" outlineLevel="2" x14ac:dyDescent="0.25">
      <c r="B37" s="4" t="s">
        <v>19</v>
      </c>
      <c r="C37" s="5" t="s">
        <v>167</v>
      </c>
      <c r="D37" s="8">
        <v>1022893</v>
      </c>
      <c r="E37" s="8">
        <v>1604274</v>
      </c>
      <c r="F37" s="8">
        <v>1441888</v>
      </c>
      <c r="G37" s="8">
        <v>1279249</v>
      </c>
      <c r="H37" s="8">
        <v>1667234</v>
      </c>
      <c r="I37" s="8">
        <v>1647171</v>
      </c>
      <c r="J37" s="8">
        <v>1626399</v>
      </c>
      <c r="K37" s="8">
        <v>1355338</v>
      </c>
      <c r="L37" s="8">
        <v>1249130</v>
      </c>
      <c r="M37" s="8">
        <v>1512092</v>
      </c>
      <c r="N37" s="8">
        <v>1695376</v>
      </c>
      <c r="O37" s="8">
        <v>1933843</v>
      </c>
      <c r="P37" s="8">
        <f>[1]jan!$BL39</f>
        <v>1228243</v>
      </c>
      <c r="Q37" s="8">
        <f>[2]fev!$BL39</f>
        <v>1535260</v>
      </c>
      <c r="R37" s="8">
        <f>[3]mar!$BL39</f>
        <v>1210816</v>
      </c>
      <c r="S37" s="8">
        <f>[4]abr!$BL39</f>
        <v>1548830</v>
      </c>
      <c r="T37" s="8">
        <f>[5]maio!$BL39</f>
        <v>1919195</v>
      </c>
      <c r="U37" s="8">
        <f>[6]jun!$BL39</f>
        <v>1440515</v>
      </c>
      <c r="V37" s="8">
        <f>[7]jul!$BL39</f>
        <v>1566478</v>
      </c>
      <c r="W37" s="8">
        <f>[8]ago!$BL39</f>
        <v>1317586</v>
      </c>
      <c r="X37" s="8">
        <f>[9]set!$BL39</f>
        <v>803467</v>
      </c>
      <c r="Y37" s="8">
        <f>[10]out!$BL39</f>
        <v>1616274</v>
      </c>
      <c r="Z37" s="8">
        <f>[11]nov!$BL39</f>
        <v>1115256</v>
      </c>
      <c r="AA37" s="8">
        <f>[12]dez!$BL39</f>
        <v>1851149</v>
      </c>
      <c r="AB37" s="8">
        <f>[13]jan!$BL39</f>
        <v>921924</v>
      </c>
      <c r="AC37" s="8">
        <f>[14]fev!$BL39</f>
        <v>1093531</v>
      </c>
      <c r="AD37" s="8">
        <f>[15]mar!$BL39</f>
        <v>1093785</v>
      </c>
      <c r="AE37" s="8">
        <f>[16]abr!$BL39</f>
        <v>1781779</v>
      </c>
      <c r="AF37" s="8">
        <f>[17]maio!$BL39</f>
        <v>1559509</v>
      </c>
      <c r="AG37" s="8">
        <f>[18]jun!$BL39</f>
        <v>1091251</v>
      </c>
      <c r="AH37" s="8">
        <f>[19]jul!$BL39</f>
        <v>698941</v>
      </c>
      <c r="AI37" s="8">
        <f>[20]ago!$BL39</f>
        <v>1056618</v>
      </c>
      <c r="AJ37" s="8">
        <f>[21]set!$BL39</f>
        <v>1078539</v>
      </c>
      <c r="AK37" s="8">
        <f>[22]out!$BL39</f>
        <v>1526719</v>
      </c>
      <c r="AL37" s="8">
        <f>[23]nov!$BL39</f>
        <v>871492</v>
      </c>
      <c r="AM37" s="8">
        <f>[24]dez!$BL39</f>
        <v>1128342</v>
      </c>
      <c r="AN37" s="8">
        <f>[25]jan!$BL39</f>
        <v>522430</v>
      </c>
      <c r="AO37" s="8">
        <f>[26]fev!$BL39</f>
        <v>885052</v>
      </c>
      <c r="AP37" s="8">
        <f>[27]mar!$BL39</f>
        <v>979794</v>
      </c>
      <c r="AQ37" s="8">
        <f>[28]abr!$BL39</f>
        <v>832712</v>
      </c>
      <c r="AR37" s="8"/>
      <c r="AS37" s="8"/>
      <c r="AT37" s="8"/>
      <c r="AU37" s="8"/>
      <c r="AV37" s="8"/>
      <c r="AW37" s="8"/>
      <c r="AX37" s="8"/>
      <c r="AY37" s="8"/>
    </row>
    <row r="38" spans="2:51" ht="15.75" customHeight="1" x14ac:dyDescent="0.25">
      <c r="B38" s="10" t="s">
        <v>140</v>
      </c>
      <c r="C38" s="11" t="s">
        <v>168</v>
      </c>
      <c r="D38" s="12">
        <v>1074626885</v>
      </c>
      <c r="E38" s="12">
        <v>1036105413</v>
      </c>
      <c r="F38" s="12">
        <v>1231331445</v>
      </c>
      <c r="G38" s="12">
        <v>1033617521</v>
      </c>
      <c r="H38" s="12">
        <v>1168723842</v>
      </c>
      <c r="I38" s="12">
        <v>1227278408</v>
      </c>
      <c r="J38" s="12">
        <v>1295812975</v>
      </c>
      <c r="K38" s="12">
        <v>1367124593</v>
      </c>
      <c r="L38" s="12">
        <v>1381672758</v>
      </c>
      <c r="M38" s="12">
        <v>1438474872</v>
      </c>
      <c r="N38" s="12">
        <v>1124804509</v>
      </c>
      <c r="O38" s="12">
        <v>1006571290</v>
      </c>
      <c r="P38" s="12">
        <f>[1]jan!$BL40</f>
        <v>859819139</v>
      </c>
      <c r="Q38" s="12">
        <f>[2]fev!$BL40</f>
        <v>902620843</v>
      </c>
      <c r="R38" s="12">
        <f>[3]mar!$BL40</f>
        <v>1146611512</v>
      </c>
      <c r="S38" s="12">
        <f>[4]abr!$BL40</f>
        <v>1186472841</v>
      </c>
      <c r="T38" s="12">
        <f>[5]maio!$BL40</f>
        <v>1292824689</v>
      </c>
      <c r="U38" s="12">
        <f>[6]jun!$BL40</f>
        <v>2872610874</v>
      </c>
      <c r="V38" s="12">
        <f>[7]jul!$BL40</f>
        <v>1397138860</v>
      </c>
      <c r="W38" s="12">
        <f>[8]ago!$BL40</f>
        <v>1372685318</v>
      </c>
      <c r="X38" s="12">
        <f>[9]set!$BL40</f>
        <v>1579190490</v>
      </c>
      <c r="Y38" s="12">
        <f>[10]out!$BL40</f>
        <v>3503371860</v>
      </c>
      <c r="Z38" s="12">
        <f>[11]nov!$BL40</f>
        <v>2518121470</v>
      </c>
      <c r="AA38" s="12">
        <f>[12]dez!$BL40</f>
        <v>1119122401</v>
      </c>
      <c r="AB38" s="12">
        <f>[13]jan!$BL40</f>
        <v>1044489476</v>
      </c>
      <c r="AC38" s="12">
        <f>[14]fev!$BL40</f>
        <v>893391113</v>
      </c>
      <c r="AD38" s="12">
        <f>[15]mar!$BL40</f>
        <v>956665434</v>
      </c>
      <c r="AE38" s="12">
        <f>[16]abr!$BL40</f>
        <v>971597392</v>
      </c>
      <c r="AF38" s="12">
        <f>[17]maio!$BL40</f>
        <v>1110818038</v>
      </c>
      <c r="AG38" s="12">
        <f>[18]jun!$BL40</f>
        <v>1205425843</v>
      </c>
      <c r="AH38" s="12">
        <f>[19]jul!$BL40</f>
        <v>1347436077</v>
      </c>
      <c r="AI38" s="12">
        <f>[20]ago!$BL40</f>
        <v>1254110971</v>
      </c>
      <c r="AJ38" s="12">
        <f>[21]set!$BL40</f>
        <v>1516880961</v>
      </c>
      <c r="AK38" s="12">
        <f>[22]out!$BL40</f>
        <v>1413885748</v>
      </c>
      <c r="AL38" s="12">
        <f>[23]nov!$BL40</f>
        <v>974056329</v>
      </c>
      <c r="AM38" s="12">
        <f>[24]dez!$BL40</f>
        <v>1211639154</v>
      </c>
      <c r="AN38" s="12">
        <f>[25]jan!$BL40</f>
        <v>850236580</v>
      </c>
      <c r="AO38" s="12">
        <f>[26]fev!$BL40</f>
        <v>756639430</v>
      </c>
      <c r="AP38" s="12">
        <f>[27]mar!$BL40</f>
        <v>1039424605</v>
      </c>
      <c r="AQ38" s="12">
        <f>[28]abr!$BL40</f>
        <v>921235754</v>
      </c>
      <c r="AR38" s="12"/>
      <c r="AS38" s="12"/>
      <c r="AT38" s="12"/>
      <c r="AU38" s="12"/>
      <c r="AV38" s="12"/>
      <c r="AW38" s="12"/>
      <c r="AX38" s="12"/>
      <c r="AY38" s="12"/>
    </row>
    <row r="39" spans="2:51" outlineLevel="1" x14ac:dyDescent="0.25">
      <c r="B39" s="16">
        <v>15</v>
      </c>
      <c r="C39" s="17" t="s">
        <v>169</v>
      </c>
      <c r="D39" s="18">
        <v>371326083</v>
      </c>
      <c r="E39" s="18">
        <v>329369641</v>
      </c>
      <c r="F39" s="18">
        <v>350208085</v>
      </c>
      <c r="G39" s="18">
        <v>331820599</v>
      </c>
      <c r="H39" s="18">
        <v>370760074</v>
      </c>
      <c r="I39" s="18">
        <v>420298543</v>
      </c>
      <c r="J39" s="18">
        <v>396466195</v>
      </c>
      <c r="K39" s="18">
        <v>450748177</v>
      </c>
      <c r="L39" s="18">
        <v>416044533</v>
      </c>
      <c r="M39" s="18">
        <v>436038478</v>
      </c>
      <c r="N39" s="18">
        <v>400365699</v>
      </c>
      <c r="O39" s="18">
        <v>259322964</v>
      </c>
      <c r="P39" s="18">
        <f>[1]jan!$BL41</f>
        <v>242084389</v>
      </c>
      <c r="Q39" s="18">
        <f>[2]fev!$BL41</f>
        <v>269473031</v>
      </c>
      <c r="R39" s="18">
        <f>[3]mar!$BL41</f>
        <v>291467545</v>
      </c>
      <c r="S39" s="18">
        <f>[4]abr!$BL41</f>
        <v>321175208</v>
      </c>
      <c r="T39" s="18">
        <f>[5]maio!$BL41</f>
        <v>349739018</v>
      </c>
      <c r="U39" s="18">
        <f>[6]jun!$BL41</f>
        <v>341505705</v>
      </c>
      <c r="V39" s="18">
        <f>[7]jul!$BL41</f>
        <v>442531976</v>
      </c>
      <c r="W39" s="18">
        <f>[8]ago!$BL41</f>
        <v>377605902</v>
      </c>
      <c r="X39" s="18">
        <f>[9]set!$BL41</f>
        <v>479834787</v>
      </c>
      <c r="Y39" s="18">
        <f>[10]out!$BL41</f>
        <v>407292739</v>
      </c>
      <c r="Z39" s="18">
        <f>[11]nov!$BL41</f>
        <v>385696210</v>
      </c>
      <c r="AA39" s="18">
        <f>[12]dez!$BL41</f>
        <v>321351653</v>
      </c>
      <c r="AB39" s="18">
        <f>[13]jan!$BL41</f>
        <v>359336021</v>
      </c>
      <c r="AC39" s="18">
        <f>[14]fev!$BL41</f>
        <v>211147979</v>
      </c>
      <c r="AD39" s="18">
        <f>[15]mar!$BL41</f>
        <v>271869532</v>
      </c>
      <c r="AE39" s="18">
        <f>[16]abr!$BL41</f>
        <v>345546333</v>
      </c>
      <c r="AF39" s="18">
        <f>[17]maio!$BL41</f>
        <v>327048770</v>
      </c>
      <c r="AG39" s="18">
        <f>[18]jun!$BL41</f>
        <v>427905604</v>
      </c>
      <c r="AH39" s="18">
        <f>[19]jul!$BL41</f>
        <v>435150838</v>
      </c>
      <c r="AI39" s="18">
        <f>[20]ago!$BL41</f>
        <v>354938703</v>
      </c>
      <c r="AJ39" s="18">
        <f>[21]set!$BL41</f>
        <v>413620910</v>
      </c>
      <c r="AK39" s="18">
        <f>[22]out!$BL41</f>
        <v>408362926</v>
      </c>
      <c r="AL39" s="18">
        <f>[23]nov!$BL41</f>
        <v>296395684</v>
      </c>
      <c r="AM39" s="18">
        <f>[24]dez!$BL41</f>
        <v>420522462</v>
      </c>
      <c r="AN39" s="18">
        <f>[25]jan!$BL41</f>
        <v>323149345</v>
      </c>
      <c r="AO39" s="18">
        <f>[26]fev!$BL41</f>
        <v>235062796</v>
      </c>
      <c r="AP39" s="18">
        <f>[27]mar!$BL41</f>
        <v>296035997</v>
      </c>
      <c r="AQ39" s="18">
        <f>[28]abr!$BL41</f>
        <v>326542558</v>
      </c>
      <c r="AR39" s="18"/>
      <c r="AS39" s="18"/>
      <c r="AT39" s="18"/>
      <c r="AU39" s="18"/>
      <c r="AV39" s="18"/>
      <c r="AW39" s="18"/>
      <c r="AX39" s="18"/>
      <c r="AY39" s="18"/>
    </row>
    <row r="40" spans="2:51" ht="22.5" outlineLevel="2" x14ac:dyDescent="0.25">
      <c r="B40" s="4" t="s">
        <v>20</v>
      </c>
      <c r="C40" s="5" t="s">
        <v>170</v>
      </c>
      <c r="D40" s="8">
        <v>175077685</v>
      </c>
      <c r="E40" s="8">
        <v>155735674</v>
      </c>
      <c r="F40" s="8">
        <v>201918300</v>
      </c>
      <c r="G40" s="8">
        <v>176612404</v>
      </c>
      <c r="H40" s="8">
        <v>167526901</v>
      </c>
      <c r="I40" s="8">
        <v>146829674</v>
      </c>
      <c r="J40" s="8">
        <v>168174649</v>
      </c>
      <c r="K40" s="8">
        <v>191741533</v>
      </c>
      <c r="L40" s="8">
        <v>202794241</v>
      </c>
      <c r="M40" s="8">
        <v>251510139</v>
      </c>
      <c r="N40" s="8">
        <v>221114394</v>
      </c>
      <c r="O40" s="8">
        <v>190644022</v>
      </c>
      <c r="P40" s="8">
        <f>[1]jan!$BL42</f>
        <v>166782238</v>
      </c>
      <c r="Q40" s="8">
        <f>[2]fev!$BL42</f>
        <v>188804303</v>
      </c>
      <c r="R40" s="8">
        <f>[3]mar!$BL42</f>
        <v>202687477</v>
      </c>
      <c r="S40" s="8">
        <f>[4]abr!$BL42</f>
        <v>205088509</v>
      </c>
      <c r="T40" s="8">
        <f>[5]maio!$BL42</f>
        <v>196044240</v>
      </c>
      <c r="U40" s="8">
        <f>[6]jun!$BL42</f>
        <v>163020177</v>
      </c>
      <c r="V40" s="8">
        <f>[7]jul!$BL42</f>
        <v>193182479</v>
      </c>
      <c r="W40" s="8">
        <f>[8]ago!$BL42</f>
        <v>197839302</v>
      </c>
      <c r="X40" s="8">
        <f>[9]set!$BL42</f>
        <v>184982758</v>
      </c>
      <c r="Y40" s="8">
        <f>[10]out!$BL42</f>
        <v>198114713</v>
      </c>
      <c r="Z40" s="8">
        <f>[11]nov!$BL42</f>
        <v>164636521</v>
      </c>
      <c r="AA40" s="8">
        <f>[12]dez!$BL42</f>
        <v>157743641</v>
      </c>
      <c r="AB40" s="8">
        <f>[13]jan!$BL42</f>
        <v>140428892</v>
      </c>
      <c r="AC40" s="8">
        <f>[14]fev!$BL42</f>
        <v>154336069</v>
      </c>
      <c r="AD40" s="8">
        <f>[15]mar!$BL42</f>
        <v>161975516</v>
      </c>
      <c r="AE40" s="8">
        <f>[16]abr!$BL42</f>
        <v>193914339</v>
      </c>
      <c r="AF40" s="8">
        <f>[17]maio!$BL42</f>
        <v>190112700</v>
      </c>
      <c r="AG40" s="8">
        <f>[18]jun!$BL42</f>
        <v>196484930</v>
      </c>
      <c r="AH40" s="8">
        <f>[19]jul!$BL42</f>
        <v>235574647</v>
      </c>
      <c r="AI40" s="8">
        <f>[20]ago!$BL42</f>
        <v>205348161</v>
      </c>
      <c r="AJ40" s="8">
        <f>[21]set!$BL42</f>
        <v>200205201</v>
      </c>
      <c r="AK40" s="8">
        <f>[22]out!$BL42</f>
        <v>240996527</v>
      </c>
      <c r="AL40" s="8">
        <f>[23]nov!$BL42</f>
        <v>196328628</v>
      </c>
      <c r="AM40" s="8">
        <f>[24]dez!$BL42</f>
        <v>195103634</v>
      </c>
      <c r="AN40" s="8">
        <f>[25]jan!$BL42</f>
        <v>130072289</v>
      </c>
      <c r="AO40" s="8">
        <f>[26]fev!$BL42</f>
        <v>127593565</v>
      </c>
      <c r="AP40" s="8">
        <f>[27]mar!$BL42</f>
        <v>175218040</v>
      </c>
      <c r="AQ40" s="8">
        <f>[28]abr!$BL42</f>
        <v>174597236</v>
      </c>
      <c r="AR40" s="8"/>
      <c r="AS40" s="8"/>
      <c r="AT40" s="8"/>
      <c r="AU40" s="8"/>
      <c r="AV40" s="8"/>
      <c r="AW40" s="8"/>
      <c r="AX40" s="8"/>
      <c r="AY40" s="8"/>
    </row>
    <row r="41" spans="2:51" ht="22.5" outlineLevel="2" x14ac:dyDescent="0.25">
      <c r="B41" s="4" t="s">
        <v>21</v>
      </c>
      <c r="C41" s="5" t="s">
        <v>171</v>
      </c>
      <c r="D41" s="8">
        <v>2097467</v>
      </c>
      <c r="E41" s="8">
        <v>2459396</v>
      </c>
      <c r="F41" s="8">
        <v>4240410</v>
      </c>
      <c r="G41" s="8">
        <v>3334451</v>
      </c>
      <c r="H41" s="8">
        <v>5310346</v>
      </c>
      <c r="I41" s="8">
        <v>5120800</v>
      </c>
      <c r="J41" s="8">
        <v>4012291</v>
      </c>
      <c r="K41" s="8">
        <v>4706582</v>
      </c>
      <c r="L41" s="8">
        <v>4354836</v>
      </c>
      <c r="M41" s="8">
        <v>6201673</v>
      </c>
      <c r="N41" s="8">
        <v>3505644</v>
      </c>
      <c r="O41" s="8">
        <v>5735654</v>
      </c>
      <c r="P41" s="8">
        <f>[1]jan!$BL43</f>
        <v>4755750</v>
      </c>
      <c r="Q41" s="8">
        <f>[2]fev!$BL43</f>
        <v>3054650</v>
      </c>
      <c r="R41" s="8">
        <f>[3]mar!$BL43</f>
        <v>3875902</v>
      </c>
      <c r="S41" s="8">
        <f>[4]abr!$BL43</f>
        <v>3514400</v>
      </c>
      <c r="T41" s="8">
        <f>[5]maio!$BL43</f>
        <v>3836628</v>
      </c>
      <c r="U41" s="8">
        <f>[6]jun!$BL43</f>
        <v>3144419</v>
      </c>
      <c r="V41" s="8">
        <f>[7]jul!$BL43</f>
        <v>2789454</v>
      </c>
      <c r="W41" s="8">
        <f>[8]ago!$BL43</f>
        <v>3453282</v>
      </c>
      <c r="X41" s="8">
        <f>[9]set!$BL43</f>
        <v>4194363</v>
      </c>
      <c r="Y41" s="8">
        <f>[10]out!$BL43</f>
        <v>3364238</v>
      </c>
      <c r="Z41" s="8">
        <f>[11]nov!$BL43</f>
        <v>4122494</v>
      </c>
      <c r="AA41" s="8">
        <f>[12]dez!$BL43</f>
        <v>7798960</v>
      </c>
      <c r="AB41" s="8">
        <f>[13]jan!$BL43</f>
        <v>7697993</v>
      </c>
      <c r="AC41" s="8">
        <f>[14]fev!$BL43</f>
        <v>2573646</v>
      </c>
      <c r="AD41" s="8">
        <f>[15]mar!$BL43</f>
        <v>2945902</v>
      </c>
      <c r="AE41" s="8">
        <f>[16]abr!$BL43</f>
        <v>2072300</v>
      </c>
      <c r="AF41" s="8">
        <f>[17]maio!$BL43</f>
        <v>2974200</v>
      </c>
      <c r="AG41" s="8">
        <f>[18]jun!$BL43</f>
        <v>3199612</v>
      </c>
      <c r="AH41" s="8">
        <f>[19]jul!$BL43</f>
        <v>3676242</v>
      </c>
      <c r="AI41" s="8">
        <f>[20]ago!$BL43</f>
        <v>2431994</v>
      </c>
      <c r="AJ41" s="8">
        <f>[21]set!$BL43</f>
        <v>2593300</v>
      </c>
      <c r="AK41" s="8">
        <f>[22]out!$BL43</f>
        <v>3004225</v>
      </c>
      <c r="AL41" s="8">
        <f>[23]nov!$BL43</f>
        <v>4178264</v>
      </c>
      <c r="AM41" s="8">
        <f>[24]dez!$BL43</f>
        <v>3998771</v>
      </c>
      <c r="AN41" s="8">
        <f>[25]jan!$BL43</f>
        <v>3144947</v>
      </c>
      <c r="AO41" s="8">
        <f>[26]fev!$BL43</f>
        <v>2873236</v>
      </c>
      <c r="AP41" s="8">
        <f>[27]mar!$BL43</f>
        <v>2669554</v>
      </c>
      <c r="AQ41" s="8">
        <f>[28]abr!$BL43</f>
        <v>1902382</v>
      </c>
      <c r="AR41" s="8"/>
      <c r="AS41" s="8"/>
      <c r="AT41" s="8"/>
      <c r="AU41" s="8"/>
      <c r="AV41" s="8"/>
      <c r="AW41" s="8"/>
      <c r="AX41" s="8"/>
      <c r="AY41" s="8"/>
    </row>
    <row r="42" spans="2:51" outlineLevel="2" x14ac:dyDescent="0.25">
      <c r="B42" s="4" t="s">
        <v>22</v>
      </c>
      <c r="C42" s="5" t="s">
        <v>172</v>
      </c>
      <c r="D42" s="8">
        <v>108473103</v>
      </c>
      <c r="E42" s="8">
        <v>128620448</v>
      </c>
      <c r="F42" s="8">
        <v>72876452</v>
      </c>
      <c r="G42" s="8">
        <v>89817894</v>
      </c>
      <c r="H42" s="8">
        <v>112092832</v>
      </c>
      <c r="I42" s="8">
        <v>205795248</v>
      </c>
      <c r="J42" s="8">
        <v>179455311</v>
      </c>
      <c r="K42" s="8">
        <v>213940332</v>
      </c>
      <c r="L42" s="8">
        <v>180126604</v>
      </c>
      <c r="M42" s="8">
        <v>144384099</v>
      </c>
      <c r="N42" s="8">
        <v>135577050</v>
      </c>
      <c r="O42" s="8">
        <v>38828977</v>
      </c>
      <c r="P42" s="8">
        <f>[1]jan!$BL44</f>
        <v>32263206</v>
      </c>
      <c r="Q42" s="8">
        <f>[2]fev!$BL44</f>
        <v>31965514</v>
      </c>
      <c r="R42" s="8">
        <f>[3]mar!$BL44</f>
        <v>43104229</v>
      </c>
      <c r="S42" s="8">
        <f>[4]abr!$BL44</f>
        <v>81454299</v>
      </c>
      <c r="T42" s="8">
        <f>[5]maio!$BL44</f>
        <v>120250486</v>
      </c>
      <c r="U42" s="8">
        <f>[6]jun!$BL44</f>
        <v>139891326</v>
      </c>
      <c r="V42" s="8">
        <f>[7]jul!$BL44</f>
        <v>216581367</v>
      </c>
      <c r="W42" s="8">
        <f>[8]ago!$BL44</f>
        <v>133891468</v>
      </c>
      <c r="X42" s="8">
        <f>[9]set!$BL44</f>
        <v>245956256</v>
      </c>
      <c r="Y42" s="8">
        <f>[10]out!$BL44</f>
        <v>161401278</v>
      </c>
      <c r="Z42" s="8">
        <f>[11]nov!$BL44</f>
        <v>189080112</v>
      </c>
      <c r="AA42" s="8">
        <f>[12]dez!$BL44</f>
        <v>97180243</v>
      </c>
      <c r="AB42" s="8">
        <f>[13]jan!$BL44</f>
        <v>170853537</v>
      </c>
      <c r="AC42" s="8">
        <f>[14]fev!$BL44</f>
        <v>26994925</v>
      </c>
      <c r="AD42" s="8">
        <f>[15]mar!$BL44</f>
        <v>50493348</v>
      </c>
      <c r="AE42" s="8">
        <f>[16]abr!$BL44</f>
        <v>104910818</v>
      </c>
      <c r="AF42" s="8">
        <f>[17]maio!$BL44</f>
        <v>98230343</v>
      </c>
      <c r="AG42" s="8">
        <f>[18]jun!$BL44</f>
        <v>195798997</v>
      </c>
      <c r="AH42" s="8">
        <f>[19]jul!$BL44</f>
        <v>152837265</v>
      </c>
      <c r="AI42" s="8">
        <f>[20]ago!$BL44</f>
        <v>112556655</v>
      </c>
      <c r="AJ42" s="8">
        <f>[21]set!$BL44</f>
        <v>172762497</v>
      </c>
      <c r="AK42" s="8">
        <f>[22]out!$BL44</f>
        <v>114536314</v>
      </c>
      <c r="AL42" s="8">
        <f>[23]nov!$BL44</f>
        <v>53873698</v>
      </c>
      <c r="AM42" s="8">
        <f>[24]dez!$BL44</f>
        <v>140320342</v>
      </c>
      <c r="AN42" s="8">
        <f>[25]jan!$BL44</f>
        <v>153139797</v>
      </c>
      <c r="AO42" s="8">
        <f>[26]fev!$BL44</f>
        <v>74398082</v>
      </c>
      <c r="AP42" s="8">
        <f>[27]mar!$BL44</f>
        <v>55233186</v>
      </c>
      <c r="AQ42" s="8">
        <f>[28]abr!$BL44</f>
        <v>124660185</v>
      </c>
      <c r="AR42" s="8"/>
      <c r="AS42" s="8"/>
      <c r="AT42" s="8"/>
      <c r="AU42" s="8"/>
      <c r="AV42" s="8"/>
      <c r="AW42" s="8"/>
      <c r="AX42" s="8"/>
      <c r="AY42" s="8"/>
    </row>
    <row r="43" spans="2:51" outlineLevel="2" x14ac:dyDescent="0.25">
      <c r="B43" s="4" t="s">
        <v>23</v>
      </c>
      <c r="C43" s="5" t="s">
        <v>173</v>
      </c>
      <c r="D43" s="8">
        <v>8609</v>
      </c>
      <c r="E43" s="8">
        <v>6393</v>
      </c>
      <c r="F43" s="8">
        <v>3897</v>
      </c>
      <c r="G43" s="8">
        <v>20605</v>
      </c>
      <c r="H43" s="8">
        <v>30164</v>
      </c>
      <c r="I43" s="8">
        <v>66037</v>
      </c>
      <c r="J43" s="8">
        <v>209628</v>
      </c>
      <c r="K43" s="8">
        <v>380191</v>
      </c>
      <c r="L43" s="8">
        <v>331990</v>
      </c>
      <c r="M43" s="8">
        <v>362193</v>
      </c>
      <c r="N43" s="8">
        <v>378072</v>
      </c>
      <c r="O43" s="8">
        <v>29182</v>
      </c>
      <c r="P43" s="8">
        <f>[1]jan!$BL45</f>
        <v>9713</v>
      </c>
      <c r="Q43" s="8">
        <f>[2]fev!$BL45</f>
        <v>62915</v>
      </c>
      <c r="R43" s="8">
        <f>[3]mar!$BL45</f>
        <v>4825</v>
      </c>
      <c r="S43" s="8">
        <f>[4]abr!$BL45</f>
        <v>27597</v>
      </c>
      <c r="T43" s="8">
        <f>[5]maio!$BL45</f>
        <v>13323</v>
      </c>
      <c r="U43" s="8">
        <f>[6]jun!$BL45</f>
        <v>37876</v>
      </c>
      <c r="V43" s="8">
        <f>[7]jul!$BL45</f>
        <v>12306</v>
      </c>
      <c r="W43" s="8">
        <f>[8]ago!$BL45</f>
        <v>213590</v>
      </c>
      <c r="X43" s="8">
        <f>[9]set!$BL45</f>
        <v>209456</v>
      </c>
      <c r="Y43" s="8">
        <f>[10]out!$BL45</f>
        <v>9230</v>
      </c>
      <c r="Z43" s="8">
        <f>[11]nov!$BL45</f>
        <v>101721</v>
      </c>
      <c r="AA43" s="8">
        <f>[12]dez!$BL45</f>
        <v>111338</v>
      </c>
      <c r="AB43" s="8">
        <f>[13]jan!$BL45</f>
        <v>133235</v>
      </c>
      <c r="AC43" s="8">
        <f>[14]fev!$BL45</f>
        <v>141250</v>
      </c>
      <c r="AD43" s="8">
        <f>[15]mar!$BL45</f>
        <v>133569</v>
      </c>
      <c r="AE43" s="8">
        <f>[16]abr!$BL45</f>
        <v>330498</v>
      </c>
      <c r="AF43" s="8">
        <f>[17]maio!$BL45</f>
        <v>656893</v>
      </c>
      <c r="AG43" s="8">
        <f>[18]jun!$BL45</f>
        <v>505427</v>
      </c>
      <c r="AH43" s="8">
        <f>[19]jul!$BL45</f>
        <v>8083008</v>
      </c>
      <c r="AI43" s="8">
        <f>[20]ago!$BL45</f>
        <v>3651656</v>
      </c>
      <c r="AJ43" s="8">
        <f>[21]set!$BL45</f>
        <v>617333</v>
      </c>
      <c r="AK43" s="8">
        <f>[22]out!$BL45</f>
        <v>6412958</v>
      </c>
      <c r="AL43" s="8">
        <f>[23]nov!$BL45</f>
        <v>8704149</v>
      </c>
      <c r="AM43" s="8">
        <f>[24]dez!$BL45</f>
        <v>9102436</v>
      </c>
      <c r="AN43" s="8">
        <f>[25]jan!$BL45</f>
        <v>1000425</v>
      </c>
      <c r="AO43" s="8">
        <f>[26]fev!$BL45</f>
        <v>4311632</v>
      </c>
      <c r="AP43" s="8">
        <f>[27]mar!$BL45</f>
        <v>216920</v>
      </c>
      <c r="AQ43" s="8">
        <f>[28]abr!$BL45</f>
        <v>44641</v>
      </c>
      <c r="AR43" s="8"/>
      <c r="AS43" s="8"/>
      <c r="AT43" s="8"/>
      <c r="AU43" s="8"/>
      <c r="AV43" s="8"/>
      <c r="AW43" s="8"/>
      <c r="AX43" s="8"/>
      <c r="AY43" s="8"/>
    </row>
    <row r="44" spans="2:51" ht="22.5" outlineLevel="2" x14ac:dyDescent="0.25">
      <c r="B44" s="4" t="s">
        <v>24</v>
      </c>
      <c r="C44" s="5" t="s">
        <v>174</v>
      </c>
      <c r="D44" s="8">
        <v>75247149</v>
      </c>
      <c r="E44" s="8">
        <v>32946196</v>
      </c>
      <c r="F44" s="8">
        <v>56136698</v>
      </c>
      <c r="G44" s="8">
        <v>51023248</v>
      </c>
      <c r="H44" s="8">
        <v>69926613</v>
      </c>
      <c r="I44" s="8">
        <v>51693745</v>
      </c>
      <c r="J44" s="8">
        <v>31951290</v>
      </c>
      <c r="K44" s="8">
        <v>28551813</v>
      </c>
      <c r="L44" s="8">
        <v>17541939</v>
      </c>
      <c r="M44" s="8">
        <v>16380839</v>
      </c>
      <c r="N44" s="8">
        <v>27464467</v>
      </c>
      <c r="O44" s="8">
        <v>12029278</v>
      </c>
      <c r="P44" s="8">
        <f>[1]jan!$BL46</f>
        <v>27622343</v>
      </c>
      <c r="Q44" s="8">
        <f>[2]fev!$BL46</f>
        <v>34989626</v>
      </c>
      <c r="R44" s="8">
        <f>[3]mar!$BL46</f>
        <v>27383812</v>
      </c>
      <c r="S44" s="8">
        <f>[4]abr!$BL46</f>
        <v>16784698</v>
      </c>
      <c r="T44" s="8">
        <f>[5]maio!$BL46</f>
        <v>13597666</v>
      </c>
      <c r="U44" s="8">
        <f>[6]jun!$BL46</f>
        <v>22247700</v>
      </c>
      <c r="V44" s="8">
        <f>[7]jul!$BL46</f>
        <v>13934412</v>
      </c>
      <c r="W44" s="8">
        <f>[8]ago!$BL46</f>
        <v>25561069</v>
      </c>
      <c r="X44" s="8">
        <f>[9]set!$BL46</f>
        <v>30381439</v>
      </c>
      <c r="Y44" s="8">
        <f>[10]out!$BL46</f>
        <v>27184336</v>
      </c>
      <c r="Z44" s="8">
        <f>[11]nov!$BL46</f>
        <v>12437285</v>
      </c>
      <c r="AA44" s="8">
        <f>[12]dez!$BL46</f>
        <v>40918413</v>
      </c>
      <c r="AB44" s="8">
        <f>[13]jan!$BL46</f>
        <v>26223742</v>
      </c>
      <c r="AC44" s="8">
        <f>[14]fev!$BL46</f>
        <v>10424132</v>
      </c>
      <c r="AD44" s="8">
        <f>[15]mar!$BL46</f>
        <v>38302906</v>
      </c>
      <c r="AE44" s="8">
        <f>[16]abr!$BL46</f>
        <v>30089086</v>
      </c>
      <c r="AF44" s="8">
        <f>[17]maio!$BL46</f>
        <v>18114461</v>
      </c>
      <c r="AG44" s="8">
        <f>[18]jun!$BL46</f>
        <v>18066711</v>
      </c>
      <c r="AH44" s="8">
        <f>[19]jul!$BL46</f>
        <v>17654048</v>
      </c>
      <c r="AI44" s="8">
        <f>[20]ago!$BL46</f>
        <v>15484554</v>
      </c>
      <c r="AJ44" s="8">
        <f>[21]set!$BL46</f>
        <v>19113583</v>
      </c>
      <c r="AK44" s="8">
        <f>[22]out!$BL46</f>
        <v>24871325</v>
      </c>
      <c r="AL44" s="8">
        <f>[23]nov!$BL46</f>
        <v>19095695</v>
      </c>
      <c r="AM44" s="8">
        <f>[24]dez!$BL46</f>
        <v>56169133</v>
      </c>
      <c r="AN44" s="8">
        <f>[25]jan!$BL46</f>
        <v>22953864</v>
      </c>
      <c r="AO44" s="8">
        <f>[26]fev!$BL46</f>
        <v>15920033</v>
      </c>
      <c r="AP44" s="8">
        <f>[27]mar!$BL46</f>
        <v>43959508</v>
      </c>
      <c r="AQ44" s="8">
        <f>[28]abr!$BL46</f>
        <v>10742235</v>
      </c>
      <c r="AR44" s="8"/>
      <c r="AS44" s="8"/>
      <c r="AT44" s="8"/>
      <c r="AU44" s="8"/>
      <c r="AV44" s="8"/>
      <c r="AW44" s="8"/>
      <c r="AX44" s="8"/>
      <c r="AY44" s="8"/>
    </row>
    <row r="45" spans="2:51" outlineLevel="2" x14ac:dyDescent="0.25">
      <c r="B45" s="4" t="s">
        <v>25</v>
      </c>
      <c r="C45" s="5" t="s">
        <v>175</v>
      </c>
      <c r="D45" s="8">
        <v>417</v>
      </c>
      <c r="E45" s="8">
        <v>0</v>
      </c>
      <c r="F45" s="8">
        <v>0</v>
      </c>
      <c r="G45" s="8">
        <v>355186</v>
      </c>
      <c r="H45" s="8">
        <v>183053</v>
      </c>
      <c r="I45" s="8">
        <v>152955</v>
      </c>
      <c r="J45" s="8">
        <v>604149</v>
      </c>
      <c r="K45" s="8">
        <v>300129</v>
      </c>
      <c r="L45" s="8">
        <v>169472</v>
      </c>
      <c r="M45" s="8">
        <v>308593</v>
      </c>
      <c r="N45" s="8">
        <v>308593</v>
      </c>
      <c r="O45" s="8">
        <v>0</v>
      </c>
      <c r="P45" s="8">
        <f>[1]jan!$BL47</f>
        <v>0</v>
      </c>
      <c r="Q45" s="8">
        <f>[2]fev!$BL47</f>
        <v>0</v>
      </c>
      <c r="R45" s="8">
        <f>[3]mar!$BL47</f>
        <v>1078</v>
      </c>
      <c r="S45" s="8">
        <f>[4]abr!$BL47</f>
        <v>0</v>
      </c>
      <c r="T45" s="8">
        <f>[5]maio!$BL47</f>
        <v>0</v>
      </c>
      <c r="U45" s="8">
        <f>[6]jun!$BL47</f>
        <v>0</v>
      </c>
      <c r="V45" s="8">
        <f>[7]jul!$BL47</f>
        <v>5385</v>
      </c>
      <c r="W45" s="8">
        <f>[8]ago!$BL47</f>
        <v>0</v>
      </c>
      <c r="X45" s="8">
        <f>[9]set!$BL47</f>
        <v>54766</v>
      </c>
      <c r="Y45" s="8">
        <f>[10]out!$BL47</f>
        <v>0</v>
      </c>
      <c r="Z45" s="8">
        <f>[11]nov!$BL47</f>
        <v>73</v>
      </c>
      <c r="AA45" s="8">
        <f>[12]dez!$BL47</f>
        <v>43</v>
      </c>
      <c r="AB45" s="8">
        <f>[13]jan!$BL47</f>
        <v>3004</v>
      </c>
      <c r="AC45" s="8">
        <f>[14]fev!$BL47</f>
        <v>0</v>
      </c>
      <c r="AD45" s="8">
        <f>[15]mar!$BL47</f>
        <v>1496</v>
      </c>
      <c r="AE45" s="8">
        <f>[16]abr!$BL47</f>
        <v>0</v>
      </c>
      <c r="AF45" s="8">
        <f>[17]maio!$BL47</f>
        <v>0</v>
      </c>
      <c r="AG45" s="8">
        <f>[18]jun!$BL47</f>
        <v>9764</v>
      </c>
      <c r="AH45" s="8">
        <f>[19]jul!$BL47</f>
        <v>650</v>
      </c>
      <c r="AI45" s="8">
        <f>[20]ago!$BL47</f>
        <v>0</v>
      </c>
      <c r="AJ45" s="8">
        <f>[21]set!$BL47</f>
        <v>227975</v>
      </c>
      <c r="AK45" s="8">
        <f>[22]out!$BL47</f>
        <v>209560</v>
      </c>
      <c r="AL45" s="8">
        <f>[23]nov!$BL47</f>
        <v>112938</v>
      </c>
      <c r="AM45" s="8">
        <f>[24]dez!$BL47</f>
        <v>572</v>
      </c>
      <c r="AN45" s="8">
        <f>[25]jan!$BL47</f>
        <v>1656</v>
      </c>
      <c r="AO45" s="8">
        <f>[26]fev!$BL47</f>
        <v>0</v>
      </c>
      <c r="AP45" s="8">
        <f>[27]mar!$BL47</f>
        <v>0</v>
      </c>
      <c r="AQ45" s="8">
        <f>[28]abr!$BL47</f>
        <v>298552</v>
      </c>
      <c r="AR45" s="8"/>
      <c r="AS45" s="8"/>
      <c r="AT45" s="8"/>
      <c r="AU45" s="8"/>
      <c r="AV45" s="8"/>
      <c r="AW45" s="8"/>
      <c r="AX45" s="8"/>
      <c r="AY45" s="8"/>
    </row>
    <row r="46" spans="2:51" outlineLevel="2" x14ac:dyDescent="0.25">
      <c r="B46" s="4" t="s">
        <v>26</v>
      </c>
      <c r="C46" s="5" t="s">
        <v>176</v>
      </c>
      <c r="D46" s="8">
        <v>4125</v>
      </c>
      <c r="E46" s="8">
        <v>48</v>
      </c>
      <c r="F46" s="8">
        <v>3006</v>
      </c>
      <c r="G46" s="8">
        <v>11443</v>
      </c>
      <c r="H46" s="8">
        <v>1652</v>
      </c>
      <c r="I46" s="8">
        <v>249</v>
      </c>
      <c r="J46" s="8">
        <v>1290</v>
      </c>
      <c r="K46" s="8">
        <v>6827</v>
      </c>
      <c r="L46" s="8">
        <v>0</v>
      </c>
      <c r="M46" s="8">
        <v>3047</v>
      </c>
      <c r="N46" s="8">
        <v>4735</v>
      </c>
      <c r="O46" s="8">
        <v>0</v>
      </c>
      <c r="P46" s="8">
        <f>[1]jan!$BL48</f>
        <v>0</v>
      </c>
      <c r="Q46" s="8">
        <f>[2]fev!$BL48</f>
        <v>1499</v>
      </c>
      <c r="R46" s="8">
        <f>[3]mar!$BL48</f>
        <v>0</v>
      </c>
      <c r="S46" s="8">
        <f>[4]abr!$BL48</f>
        <v>567</v>
      </c>
      <c r="T46" s="8">
        <f>[5]maio!$BL48</f>
        <v>0</v>
      </c>
      <c r="U46" s="8">
        <f>[6]jun!$BL48</f>
        <v>0</v>
      </c>
      <c r="V46" s="8">
        <f>[7]jul!$BL48</f>
        <v>0</v>
      </c>
      <c r="W46" s="8">
        <f>[8]ago!$BL48</f>
        <v>8627</v>
      </c>
      <c r="X46" s="8">
        <f>[9]set!$BL48</f>
        <v>0</v>
      </c>
      <c r="Y46" s="8">
        <f>[10]out!$BL48</f>
        <v>0</v>
      </c>
      <c r="Z46" s="8">
        <f>[11]nov!$BL48</f>
        <v>0</v>
      </c>
      <c r="AA46" s="8">
        <f>[12]dez!$BL48</f>
        <v>0</v>
      </c>
      <c r="AB46" s="8">
        <f>[13]jan!$BL48</f>
        <v>0</v>
      </c>
      <c r="AC46" s="8">
        <f>[14]fev!$BL48</f>
        <v>0</v>
      </c>
      <c r="AD46" s="8">
        <f>[15]mar!$BL48</f>
        <v>0</v>
      </c>
      <c r="AE46" s="8">
        <f>[16]abr!$BL48</f>
        <v>0</v>
      </c>
      <c r="AF46" s="8">
        <f>[17]maio!$BL48</f>
        <v>0</v>
      </c>
      <c r="AG46" s="8">
        <f>[18]jun!$BL48</f>
        <v>0</v>
      </c>
      <c r="AH46" s="8">
        <f>[19]jul!$BL48</f>
        <v>0</v>
      </c>
      <c r="AI46" s="8">
        <f>[20]ago!$BL48</f>
        <v>0</v>
      </c>
      <c r="AJ46" s="8">
        <f>[21]set!$BL48</f>
        <v>0</v>
      </c>
      <c r="AK46" s="8">
        <f>[22]out!$BL48</f>
        <v>0</v>
      </c>
      <c r="AL46" s="8">
        <f>[23]nov!$BL48</f>
        <v>0</v>
      </c>
      <c r="AM46" s="8">
        <f>[24]dez!$BL48</f>
        <v>68</v>
      </c>
      <c r="AN46" s="8">
        <f>[25]jan!$BL48</f>
        <v>0</v>
      </c>
      <c r="AO46" s="8">
        <f>[26]fev!$BL48</f>
        <v>0</v>
      </c>
      <c r="AP46" s="8">
        <f>[27]mar!$BL48</f>
        <v>0</v>
      </c>
      <c r="AQ46" s="8">
        <f>[28]abr!$BL48</f>
        <v>666</v>
      </c>
      <c r="AR46" s="8"/>
      <c r="AS46" s="8"/>
      <c r="AT46" s="8"/>
      <c r="AU46" s="8"/>
      <c r="AV46" s="8"/>
      <c r="AW46" s="8"/>
      <c r="AX46" s="8"/>
      <c r="AY46" s="8"/>
    </row>
    <row r="47" spans="2:51" outlineLevel="2" x14ac:dyDescent="0.25">
      <c r="B47" s="4" t="s">
        <v>27</v>
      </c>
      <c r="C47" s="5" t="s">
        <v>177</v>
      </c>
      <c r="D47" s="8">
        <v>10094690</v>
      </c>
      <c r="E47" s="8">
        <v>9260307</v>
      </c>
      <c r="F47" s="8">
        <v>14220103</v>
      </c>
      <c r="G47" s="8">
        <v>10074839</v>
      </c>
      <c r="H47" s="8">
        <v>14942539</v>
      </c>
      <c r="I47" s="8">
        <v>10108861</v>
      </c>
      <c r="J47" s="8">
        <v>11417370</v>
      </c>
      <c r="K47" s="8">
        <v>10283750</v>
      </c>
      <c r="L47" s="8">
        <v>9976767</v>
      </c>
      <c r="M47" s="8">
        <v>16017032</v>
      </c>
      <c r="N47" s="8">
        <v>10386350</v>
      </c>
      <c r="O47" s="8">
        <v>10964312</v>
      </c>
      <c r="P47" s="8">
        <f>[1]jan!$BL49</f>
        <v>9836424</v>
      </c>
      <c r="Q47" s="8">
        <f>[2]fev!$BL49</f>
        <v>9560785</v>
      </c>
      <c r="R47" s="8">
        <f>[3]mar!$BL49</f>
        <v>12285112</v>
      </c>
      <c r="S47" s="8">
        <f>[4]abr!$BL49</f>
        <v>13050247</v>
      </c>
      <c r="T47" s="8">
        <f>[5]maio!$BL49</f>
        <v>13335205</v>
      </c>
      <c r="U47" s="8">
        <f>[6]jun!$BL49</f>
        <v>12193847</v>
      </c>
      <c r="V47" s="8">
        <f>[7]jul!$BL49</f>
        <v>13972994</v>
      </c>
      <c r="W47" s="8">
        <f>[8]ago!$BL49</f>
        <v>14927438</v>
      </c>
      <c r="X47" s="8">
        <f>[9]set!$BL49</f>
        <v>12673698</v>
      </c>
      <c r="Y47" s="8">
        <f>[10]out!$BL49</f>
        <v>16114264</v>
      </c>
      <c r="Z47" s="8">
        <f>[11]nov!$BL49</f>
        <v>14570326</v>
      </c>
      <c r="AA47" s="8">
        <f>[12]dez!$BL49</f>
        <v>16488756</v>
      </c>
      <c r="AB47" s="8">
        <f>[13]jan!$BL49</f>
        <v>13220455</v>
      </c>
      <c r="AC47" s="8">
        <f>[14]fev!$BL49</f>
        <v>15169621</v>
      </c>
      <c r="AD47" s="8">
        <f>[15]mar!$BL49</f>
        <v>16351883</v>
      </c>
      <c r="AE47" s="8">
        <f>[16]abr!$BL49</f>
        <v>11812587</v>
      </c>
      <c r="AF47" s="8">
        <f>[17]maio!$BL49</f>
        <v>15618538</v>
      </c>
      <c r="AG47" s="8">
        <f>[18]jun!$BL49</f>
        <v>12847503</v>
      </c>
      <c r="AH47" s="8">
        <f>[19]jul!$BL49</f>
        <v>16463363</v>
      </c>
      <c r="AI47" s="8">
        <f>[20]ago!$BL49</f>
        <v>14235355</v>
      </c>
      <c r="AJ47" s="8">
        <f>[21]set!$BL49</f>
        <v>17061082</v>
      </c>
      <c r="AK47" s="8">
        <f>[22]out!$BL49</f>
        <v>17140081</v>
      </c>
      <c r="AL47" s="8">
        <f>[23]nov!$BL49</f>
        <v>13261500</v>
      </c>
      <c r="AM47" s="8">
        <f>[24]dez!$BL49</f>
        <v>15241459</v>
      </c>
      <c r="AN47" s="8">
        <f>[25]jan!$BL49</f>
        <v>12511269</v>
      </c>
      <c r="AO47" s="8">
        <f>[26]fev!$BL49</f>
        <v>9508439</v>
      </c>
      <c r="AP47" s="8">
        <f>[27]mar!$BL49</f>
        <v>17725515</v>
      </c>
      <c r="AQ47" s="8">
        <f>[28]abr!$BL49</f>
        <v>13330203</v>
      </c>
      <c r="AR47" s="8"/>
      <c r="AS47" s="8"/>
      <c r="AT47" s="8"/>
      <c r="AU47" s="8"/>
      <c r="AV47" s="8"/>
      <c r="AW47" s="8"/>
      <c r="AX47" s="8"/>
      <c r="AY47" s="8"/>
    </row>
    <row r="48" spans="2:51" outlineLevel="2" x14ac:dyDescent="0.25">
      <c r="B48" s="4" t="s">
        <v>28</v>
      </c>
      <c r="C48" s="5" t="s">
        <v>178</v>
      </c>
      <c r="D48" s="8">
        <v>322838</v>
      </c>
      <c r="E48" s="8">
        <v>341179</v>
      </c>
      <c r="F48" s="8">
        <v>809219</v>
      </c>
      <c r="G48" s="8">
        <v>570529</v>
      </c>
      <c r="H48" s="8">
        <v>745974</v>
      </c>
      <c r="I48" s="8">
        <v>530974</v>
      </c>
      <c r="J48" s="8">
        <v>640217</v>
      </c>
      <c r="K48" s="8">
        <v>837020</v>
      </c>
      <c r="L48" s="8">
        <v>748684</v>
      </c>
      <c r="M48" s="8">
        <v>870863</v>
      </c>
      <c r="N48" s="8">
        <v>1626394</v>
      </c>
      <c r="O48" s="8">
        <v>1091539</v>
      </c>
      <c r="P48" s="8">
        <f>[1]jan!$BL50</f>
        <v>814715</v>
      </c>
      <c r="Q48" s="8">
        <f>[2]fev!$BL50</f>
        <v>1033739</v>
      </c>
      <c r="R48" s="8">
        <f>[3]mar!$BL50</f>
        <v>2125110</v>
      </c>
      <c r="S48" s="8">
        <f>[4]abr!$BL50</f>
        <v>1254891</v>
      </c>
      <c r="T48" s="8">
        <f>[5]maio!$BL50</f>
        <v>2661470</v>
      </c>
      <c r="U48" s="8">
        <f>[6]jun!$BL50</f>
        <v>970360</v>
      </c>
      <c r="V48" s="8">
        <f>[7]jul!$BL50</f>
        <v>2053579</v>
      </c>
      <c r="W48" s="8">
        <f>[8]ago!$BL50</f>
        <v>1711126</v>
      </c>
      <c r="X48" s="8">
        <f>[9]set!$BL50</f>
        <v>1382051</v>
      </c>
      <c r="Y48" s="8">
        <f>[10]out!$BL50</f>
        <v>1104680</v>
      </c>
      <c r="Z48" s="8">
        <f>[11]nov!$BL50</f>
        <v>747678</v>
      </c>
      <c r="AA48" s="8">
        <f>[12]dez!$BL50</f>
        <v>1110259</v>
      </c>
      <c r="AB48" s="8">
        <f>[13]jan!$BL50</f>
        <v>775163</v>
      </c>
      <c r="AC48" s="8">
        <f>[14]fev!$BL50</f>
        <v>1508336</v>
      </c>
      <c r="AD48" s="8">
        <f>[15]mar!$BL50</f>
        <v>1664912</v>
      </c>
      <c r="AE48" s="8">
        <f>[16]abr!$BL50</f>
        <v>2416705</v>
      </c>
      <c r="AF48" s="8">
        <f>[17]maio!$BL50</f>
        <v>1341635</v>
      </c>
      <c r="AG48" s="8">
        <f>[18]jun!$BL50</f>
        <v>992660</v>
      </c>
      <c r="AH48" s="8">
        <f>[19]jul!$BL50</f>
        <v>861615</v>
      </c>
      <c r="AI48" s="8">
        <f>[20]ago!$BL50</f>
        <v>1230328</v>
      </c>
      <c r="AJ48" s="8">
        <f>[21]set!$BL50</f>
        <v>1039939</v>
      </c>
      <c r="AK48" s="8">
        <f>[22]out!$BL50</f>
        <v>1191936</v>
      </c>
      <c r="AL48" s="8">
        <f>[23]nov!$BL50</f>
        <v>840812</v>
      </c>
      <c r="AM48" s="8">
        <f>[24]dez!$BL50</f>
        <v>586047</v>
      </c>
      <c r="AN48" s="8">
        <f>[25]jan!$BL50</f>
        <v>325098</v>
      </c>
      <c r="AO48" s="8">
        <f>[26]fev!$BL50</f>
        <v>457809</v>
      </c>
      <c r="AP48" s="8">
        <f>[27]mar!$BL50</f>
        <v>1013274</v>
      </c>
      <c r="AQ48" s="8">
        <f>[28]abr!$BL50</f>
        <v>966458</v>
      </c>
      <c r="AR48" s="8"/>
      <c r="AS48" s="8"/>
      <c r="AT48" s="8"/>
      <c r="AU48" s="8"/>
      <c r="AV48" s="8"/>
      <c r="AW48" s="8"/>
      <c r="AX48" s="8"/>
      <c r="AY48" s="8"/>
    </row>
    <row r="49" spans="2:51" outlineLevel="1" x14ac:dyDescent="0.25">
      <c r="B49" s="16">
        <v>16</v>
      </c>
      <c r="C49" s="17" t="s">
        <v>179</v>
      </c>
      <c r="D49" s="18">
        <v>79585111</v>
      </c>
      <c r="E49" s="18">
        <v>139692174</v>
      </c>
      <c r="F49" s="18">
        <v>145927611</v>
      </c>
      <c r="G49" s="18">
        <v>89541913</v>
      </c>
      <c r="H49" s="18">
        <v>151529866</v>
      </c>
      <c r="I49" s="18">
        <v>181584197</v>
      </c>
      <c r="J49" s="18">
        <v>235616246</v>
      </c>
      <c r="K49" s="18">
        <v>215844858</v>
      </c>
      <c r="L49" s="18">
        <v>397970071</v>
      </c>
      <c r="M49" s="18">
        <v>351309557</v>
      </c>
      <c r="N49" s="18">
        <v>116619639</v>
      </c>
      <c r="O49" s="18">
        <v>112976138</v>
      </c>
      <c r="P49" s="18">
        <f>[1]jan!$BL51</f>
        <v>83202170</v>
      </c>
      <c r="Q49" s="18">
        <f>[2]fev!$BL51</f>
        <v>104166057</v>
      </c>
      <c r="R49" s="18">
        <f>[3]mar!$BL51</f>
        <v>100249522</v>
      </c>
      <c r="S49" s="18">
        <f>[4]abr!$BL51</f>
        <v>124994992</v>
      </c>
      <c r="T49" s="18">
        <f>[5]maio!$BL51</f>
        <v>181256164</v>
      </c>
      <c r="U49" s="18">
        <f>[6]jun!$BL51</f>
        <v>224360732</v>
      </c>
      <c r="V49" s="18">
        <f>[7]jul!$BL51</f>
        <v>244159633</v>
      </c>
      <c r="W49" s="18">
        <f>[8]ago!$BL51</f>
        <v>272939466</v>
      </c>
      <c r="X49" s="18">
        <f>[9]set!$BL51</f>
        <v>376784270</v>
      </c>
      <c r="Y49" s="18">
        <f>[10]out!$BL51</f>
        <v>348080775</v>
      </c>
      <c r="Z49" s="18">
        <f>[11]nov!$BL51</f>
        <v>178196383</v>
      </c>
      <c r="AA49" s="18">
        <f>[12]dez!$BL51</f>
        <v>84761889</v>
      </c>
      <c r="AB49" s="18">
        <f>[13]jan!$BL51</f>
        <v>79296415</v>
      </c>
      <c r="AC49" s="18">
        <f>[14]fev!$BL51</f>
        <v>86096896</v>
      </c>
      <c r="AD49" s="18">
        <f>[15]mar!$BL51</f>
        <v>58629391</v>
      </c>
      <c r="AE49" s="18">
        <f>[16]abr!$BL51</f>
        <v>64211563</v>
      </c>
      <c r="AF49" s="18">
        <f>[17]maio!$BL51</f>
        <v>106911096</v>
      </c>
      <c r="AG49" s="18">
        <f>[18]jun!$BL51</f>
        <v>160010869</v>
      </c>
      <c r="AH49" s="18">
        <f>[19]jul!$BL51</f>
        <v>181176376</v>
      </c>
      <c r="AI49" s="18">
        <f>[20]ago!$BL51</f>
        <v>217536410</v>
      </c>
      <c r="AJ49" s="18">
        <f>[21]set!$BL51</f>
        <v>433187598</v>
      </c>
      <c r="AK49" s="18">
        <f>[22]out!$BL51</f>
        <v>286303103</v>
      </c>
      <c r="AL49" s="18">
        <f>[23]nov!$BL51</f>
        <v>114682595</v>
      </c>
      <c r="AM49" s="18">
        <f>[24]dez!$BL51</f>
        <v>101316791</v>
      </c>
      <c r="AN49" s="18">
        <f>[25]jan!$BL51</f>
        <v>91507320</v>
      </c>
      <c r="AO49" s="18">
        <f>[26]fev!$BL51</f>
        <v>108746940</v>
      </c>
      <c r="AP49" s="18">
        <f>[27]mar!$BL51</f>
        <v>114670245</v>
      </c>
      <c r="AQ49" s="18">
        <f>[28]abr!$BL51</f>
        <v>54171794</v>
      </c>
      <c r="AR49" s="18"/>
      <c r="AS49" s="18"/>
      <c r="AT49" s="18"/>
      <c r="AU49" s="18"/>
      <c r="AV49" s="18"/>
      <c r="AW49" s="18"/>
      <c r="AX49" s="18"/>
      <c r="AY49" s="18"/>
    </row>
    <row r="50" spans="2:51" outlineLevel="2" x14ac:dyDescent="0.25">
      <c r="B50" s="4" t="s">
        <v>29</v>
      </c>
      <c r="C50" s="5" t="s">
        <v>180</v>
      </c>
      <c r="D50" s="8">
        <v>79585111</v>
      </c>
      <c r="E50" s="8">
        <v>139692174</v>
      </c>
      <c r="F50" s="8">
        <v>145927611</v>
      </c>
      <c r="G50" s="8">
        <v>89541913</v>
      </c>
      <c r="H50" s="8">
        <v>151529866</v>
      </c>
      <c r="I50" s="8">
        <v>181584197</v>
      </c>
      <c r="J50" s="8">
        <v>235616246</v>
      </c>
      <c r="K50" s="8">
        <v>215844858</v>
      </c>
      <c r="L50" s="8">
        <v>397970071</v>
      </c>
      <c r="M50" s="8">
        <v>351309557</v>
      </c>
      <c r="N50" s="8">
        <v>116619639</v>
      </c>
      <c r="O50" s="8">
        <v>112976138</v>
      </c>
      <c r="P50" s="8">
        <f>[1]jan!$BL52</f>
        <v>83202170</v>
      </c>
      <c r="Q50" s="8">
        <f>[2]fev!$BL52</f>
        <v>104166057</v>
      </c>
      <c r="R50" s="8">
        <f>[3]mar!$BL52</f>
        <v>100249522</v>
      </c>
      <c r="S50" s="8">
        <f>[4]abr!$BL52</f>
        <v>124994992</v>
      </c>
      <c r="T50" s="8">
        <f>[5]maio!$BL52</f>
        <v>181256164</v>
      </c>
      <c r="U50" s="8">
        <f>[6]jun!$BL52</f>
        <v>224360732</v>
      </c>
      <c r="V50" s="8">
        <f>[7]jul!$BL52</f>
        <v>244159633</v>
      </c>
      <c r="W50" s="8">
        <f>[8]ago!$BL52</f>
        <v>272939466</v>
      </c>
      <c r="X50" s="8">
        <f>[9]set!$BL52</f>
        <v>376784270</v>
      </c>
      <c r="Y50" s="8">
        <f>[10]out!$BL52</f>
        <v>348080775</v>
      </c>
      <c r="Z50" s="8">
        <f>[11]nov!$BL52</f>
        <v>178196383</v>
      </c>
      <c r="AA50" s="8">
        <f>[12]dez!$BL52</f>
        <v>84761889</v>
      </c>
      <c r="AB50" s="8">
        <f>[13]jan!$BL52</f>
        <v>79296415</v>
      </c>
      <c r="AC50" s="8">
        <f>[14]fev!$BL52</f>
        <v>86096896</v>
      </c>
      <c r="AD50" s="8">
        <f>[15]mar!$BL52</f>
        <v>58629391</v>
      </c>
      <c r="AE50" s="8">
        <f>[16]abr!$BL52</f>
        <v>64211563</v>
      </c>
      <c r="AF50" s="8">
        <f>[17]maio!$BL52</f>
        <v>106911096</v>
      </c>
      <c r="AG50" s="8">
        <f>[18]jun!$BL52</f>
        <v>160010869</v>
      </c>
      <c r="AH50" s="8">
        <f>[19]jul!$BL52</f>
        <v>181176376</v>
      </c>
      <c r="AI50" s="8">
        <f>[20]ago!$BL52</f>
        <v>217536410</v>
      </c>
      <c r="AJ50" s="8">
        <f>[21]set!$BL52</f>
        <v>433187598</v>
      </c>
      <c r="AK50" s="8">
        <f>[22]out!$BL52</f>
        <v>286303103</v>
      </c>
      <c r="AL50" s="8">
        <f>[23]nov!$BL52</f>
        <v>114682595</v>
      </c>
      <c r="AM50" s="8">
        <f>[24]dez!$BL52</f>
        <v>101316791</v>
      </c>
      <c r="AN50" s="8">
        <f>[25]jan!$BL52</f>
        <v>91507320</v>
      </c>
      <c r="AO50" s="8">
        <f>[26]fev!$BL52</f>
        <v>108746940</v>
      </c>
      <c r="AP50" s="8">
        <f>[27]mar!$BL52</f>
        <v>114670245</v>
      </c>
      <c r="AQ50" s="8">
        <f>[28]abr!$BL52</f>
        <v>54171794</v>
      </c>
      <c r="AR50" s="8"/>
      <c r="AS50" s="8"/>
      <c r="AT50" s="8"/>
      <c r="AU50" s="8"/>
      <c r="AV50" s="8"/>
      <c r="AW50" s="8"/>
      <c r="AX50" s="8"/>
      <c r="AY50" s="8"/>
    </row>
    <row r="51" spans="2:51" outlineLevel="1" x14ac:dyDescent="0.25">
      <c r="B51" s="16">
        <v>17</v>
      </c>
      <c r="C51" s="17" t="s">
        <v>181</v>
      </c>
      <c r="D51" s="18">
        <v>12276598</v>
      </c>
      <c r="E51" s="18">
        <v>8909522</v>
      </c>
      <c r="F51" s="18">
        <v>9781903</v>
      </c>
      <c r="G51" s="18">
        <v>9945684</v>
      </c>
      <c r="H51" s="18">
        <v>12471874</v>
      </c>
      <c r="I51" s="18">
        <v>13132634</v>
      </c>
      <c r="J51" s="18">
        <v>10974047</v>
      </c>
      <c r="K51" s="18">
        <v>11188055</v>
      </c>
      <c r="L51" s="18">
        <v>8662054</v>
      </c>
      <c r="M51" s="18">
        <v>9226076</v>
      </c>
      <c r="N51" s="18">
        <v>7413645</v>
      </c>
      <c r="O51" s="18">
        <v>6023811</v>
      </c>
      <c r="P51" s="18">
        <f>[1]jan!$BL53</f>
        <v>8208324</v>
      </c>
      <c r="Q51" s="18">
        <f>[2]fev!$BL53</f>
        <v>7179780</v>
      </c>
      <c r="R51" s="18">
        <f>[3]mar!$BL53</f>
        <v>6696852</v>
      </c>
      <c r="S51" s="18">
        <f>[4]abr!$BL53</f>
        <v>8214681</v>
      </c>
      <c r="T51" s="18">
        <f>[5]maio!$BL53</f>
        <v>9323122</v>
      </c>
      <c r="U51" s="18">
        <f>[6]jun!$BL53</f>
        <v>9037546</v>
      </c>
      <c r="V51" s="18">
        <f>[7]jul!$BL53</f>
        <v>8238962</v>
      </c>
      <c r="W51" s="18">
        <f>[8]ago!$BL53</f>
        <v>7711739</v>
      </c>
      <c r="X51" s="18">
        <f>[9]set!$BL53</f>
        <v>7155424</v>
      </c>
      <c r="Y51" s="18">
        <f>[10]out!$BL53</f>
        <v>9185195</v>
      </c>
      <c r="Z51" s="18">
        <f>[11]nov!$BL53</f>
        <v>6083706</v>
      </c>
      <c r="AA51" s="18">
        <f>[12]dez!$BL53</f>
        <v>7686052</v>
      </c>
      <c r="AB51" s="18">
        <f>[13]jan!$BL53</f>
        <v>7913248</v>
      </c>
      <c r="AC51" s="18">
        <f>[14]fev!$BL53</f>
        <v>6469664</v>
      </c>
      <c r="AD51" s="18">
        <f>[15]mar!$BL53</f>
        <v>6879810</v>
      </c>
      <c r="AE51" s="18">
        <f>[16]abr!$BL53</f>
        <v>7860708</v>
      </c>
      <c r="AF51" s="18">
        <f>[17]maio!$BL53</f>
        <v>8785865</v>
      </c>
      <c r="AG51" s="18">
        <f>[18]jun!$BL53</f>
        <v>6283196</v>
      </c>
      <c r="AH51" s="18">
        <f>[19]jul!$BL53</f>
        <v>7092311</v>
      </c>
      <c r="AI51" s="18">
        <f>[20]ago!$BL53</f>
        <v>8488708</v>
      </c>
      <c r="AJ51" s="18">
        <f>[21]set!$BL53</f>
        <v>7927802</v>
      </c>
      <c r="AK51" s="18">
        <f>[22]out!$BL53</f>
        <v>5753784</v>
      </c>
      <c r="AL51" s="18">
        <f>[23]nov!$BL53</f>
        <v>6545775</v>
      </c>
      <c r="AM51" s="18">
        <f>[24]dez!$BL53</f>
        <v>6811484</v>
      </c>
      <c r="AN51" s="18">
        <f>[25]jan!$BL53</f>
        <v>6556654</v>
      </c>
      <c r="AO51" s="18">
        <f>[26]fev!$BL53</f>
        <v>5669191</v>
      </c>
      <c r="AP51" s="18">
        <f>[27]mar!$BL53</f>
        <v>7758940</v>
      </c>
      <c r="AQ51" s="18">
        <f>[28]abr!$BL53</f>
        <v>8182024</v>
      </c>
      <c r="AR51" s="18"/>
      <c r="AS51" s="18"/>
      <c r="AT51" s="18"/>
      <c r="AU51" s="18"/>
      <c r="AV51" s="18"/>
      <c r="AW51" s="18"/>
      <c r="AX51" s="18"/>
      <c r="AY51" s="18"/>
    </row>
    <row r="52" spans="2:51" outlineLevel="2" x14ac:dyDescent="0.25">
      <c r="B52" s="4" t="s">
        <v>30</v>
      </c>
      <c r="C52" s="5" t="s">
        <v>182</v>
      </c>
      <c r="D52" s="8">
        <v>987675</v>
      </c>
      <c r="E52" s="8">
        <v>866822</v>
      </c>
      <c r="F52" s="8">
        <v>955487</v>
      </c>
      <c r="G52" s="8">
        <v>1110437</v>
      </c>
      <c r="H52" s="8">
        <v>589889</v>
      </c>
      <c r="I52" s="8">
        <v>540835</v>
      </c>
      <c r="J52" s="8">
        <v>307121</v>
      </c>
      <c r="K52" s="8">
        <v>170473</v>
      </c>
      <c r="L52" s="8">
        <v>363264</v>
      </c>
      <c r="M52" s="8">
        <v>179862</v>
      </c>
      <c r="N52" s="8">
        <v>624205</v>
      </c>
      <c r="O52" s="8">
        <v>292153</v>
      </c>
      <c r="P52" s="8">
        <f>[1]jan!$BL54</f>
        <v>901417</v>
      </c>
      <c r="Q52" s="8">
        <f>[2]fev!$BL54</f>
        <v>759753</v>
      </c>
      <c r="R52" s="8">
        <f>[3]mar!$BL54</f>
        <v>853349</v>
      </c>
      <c r="S52" s="8">
        <f>[4]abr!$BL54</f>
        <v>682483</v>
      </c>
      <c r="T52" s="8">
        <f>[5]maio!$BL54</f>
        <v>420982</v>
      </c>
      <c r="U52" s="8">
        <f>[6]jun!$BL54</f>
        <v>632775</v>
      </c>
      <c r="V52" s="8">
        <f>[7]jul!$BL54</f>
        <v>293522</v>
      </c>
      <c r="W52" s="8">
        <f>[8]ago!$BL54</f>
        <v>27290</v>
      </c>
      <c r="X52" s="8">
        <f>[9]set!$BL54</f>
        <v>348222</v>
      </c>
      <c r="Y52" s="8">
        <f>[10]out!$BL54</f>
        <v>205997</v>
      </c>
      <c r="Z52" s="8">
        <f>[11]nov!$BL54</f>
        <v>707815</v>
      </c>
      <c r="AA52" s="8">
        <f>[12]dez!$BL54</f>
        <v>617478</v>
      </c>
      <c r="AB52" s="8">
        <f>[13]jan!$BL54</f>
        <v>731899</v>
      </c>
      <c r="AC52" s="8">
        <f>[14]fev!$BL54</f>
        <v>512896</v>
      </c>
      <c r="AD52" s="8">
        <f>[15]mar!$BL54</f>
        <v>548572</v>
      </c>
      <c r="AE52" s="8">
        <f>[16]abr!$BL54</f>
        <v>348040</v>
      </c>
      <c r="AF52" s="8">
        <f>[17]maio!$BL54</f>
        <v>534649</v>
      </c>
      <c r="AG52" s="8">
        <f>[18]jun!$BL54</f>
        <v>183080</v>
      </c>
      <c r="AH52" s="8">
        <f>[19]jul!$BL54</f>
        <v>486012</v>
      </c>
      <c r="AI52" s="8">
        <f>[20]ago!$BL54</f>
        <v>494219</v>
      </c>
      <c r="AJ52" s="8">
        <f>[21]set!$BL54</f>
        <v>238161</v>
      </c>
      <c r="AK52" s="8">
        <f>[22]out!$BL54</f>
        <v>99079</v>
      </c>
      <c r="AL52" s="8">
        <f>[23]nov!$BL54</f>
        <v>327130</v>
      </c>
      <c r="AM52" s="8">
        <f>[24]dez!$BL54</f>
        <v>674182</v>
      </c>
      <c r="AN52" s="8">
        <f>[25]jan!$BL54</f>
        <v>385328</v>
      </c>
      <c r="AO52" s="8">
        <f>[26]fev!$BL54</f>
        <v>603557</v>
      </c>
      <c r="AP52" s="8">
        <f>[27]mar!$BL54</f>
        <v>490592</v>
      </c>
      <c r="AQ52" s="8">
        <f>[28]abr!$BL54</f>
        <v>477112</v>
      </c>
      <c r="AR52" s="8"/>
      <c r="AS52" s="8"/>
      <c r="AT52" s="8"/>
      <c r="AU52" s="8"/>
      <c r="AV52" s="8"/>
      <c r="AW52" s="8"/>
      <c r="AX52" s="8"/>
      <c r="AY52" s="8"/>
    </row>
    <row r="53" spans="2:51" outlineLevel="2" x14ac:dyDescent="0.25">
      <c r="B53" s="4" t="s">
        <v>31</v>
      </c>
      <c r="C53" s="5" t="s">
        <v>183</v>
      </c>
      <c r="D53" s="8">
        <v>1224423</v>
      </c>
      <c r="E53" s="8">
        <v>889234</v>
      </c>
      <c r="F53" s="8">
        <v>919804</v>
      </c>
      <c r="G53" s="8">
        <v>771006</v>
      </c>
      <c r="H53" s="8">
        <v>1607015</v>
      </c>
      <c r="I53" s="8">
        <v>3517386</v>
      </c>
      <c r="J53" s="8">
        <v>1925822</v>
      </c>
      <c r="K53" s="8">
        <v>2754477</v>
      </c>
      <c r="L53" s="8">
        <v>1801557</v>
      </c>
      <c r="M53" s="8">
        <v>1424716</v>
      </c>
      <c r="N53" s="8">
        <v>1496483</v>
      </c>
      <c r="O53" s="8">
        <v>1141356</v>
      </c>
      <c r="P53" s="8">
        <f>[1]jan!$BL55</f>
        <v>1756875</v>
      </c>
      <c r="Q53" s="8">
        <f>[2]fev!$BL55</f>
        <v>2285094</v>
      </c>
      <c r="R53" s="8">
        <f>[3]mar!$BL55</f>
        <v>2166454</v>
      </c>
      <c r="S53" s="8">
        <f>[4]abr!$BL55</f>
        <v>1416478</v>
      </c>
      <c r="T53" s="8">
        <f>[5]maio!$BL55</f>
        <v>2161946</v>
      </c>
      <c r="U53" s="8">
        <f>[6]jun!$BL55</f>
        <v>1492459</v>
      </c>
      <c r="V53" s="8">
        <f>[7]jul!$BL55</f>
        <v>1538730</v>
      </c>
      <c r="W53" s="8">
        <f>[8]ago!$BL55</f>
        <v>1116146</v>
      </c>
      <c r="X53" s="8">
        <f>[9]set!$BL55</f>
        <v>1101822</v>
      </c>
      <c r="Y53" s="8">
        <f>[10]out!$BL55</f>
        <v>1674533</v>
      </c>
      <c r="Z53" s="8">
        <f>[11]nov!$BL55</f>
        <v>972857</v>
      </c>
      <c r="AA53" s="8">
        <f>[12]dez!$BL55</f>
        <v>901377</v>
      </c>
      <c r="AB53" s="8">
        <f>[13]jan!$BL55</f>
        <v>1072769</v>
      </c>
      <c r="AC53" s="8">
        <f>[14]fev!$BL55</f>
        <v>1094096</v>
      </c>
      <c r="AD53" s="8">
        <f>[15]mar!$BL55</f>
        <v>1329681</v>
      </c>
      <c r="AE53" s="8">
        <f>[16]abr!$BL55</f>
        <v>1457719</v>
      </c>
      <c r="AF53" s="8">
        <f>[17]maio!$BL55</f>
        <v>1485802</v>
      </c>
      <c r="AG53" s="8">
        <f>[18]jun!$BL55</f>
        <v>1298351</v>
      </c>
      <c r="AH53" s="8">
        <f>[19]jul!$BL55</f>
        <v>633305</v>
      </c>
      <c r="AI53" s="8">
        <f>[20]ago!$BL55</f>
        <v>1053831</v>
      </c>
      <c r="AJ53" s="8">
        <f>[21]set!$BL55</f>
        <v>1458076</v>
      </c>
      <c r="AK53" s="8">
        <f>[22]out!$BL55</f>
        <v>447364</v>
      </c>
      <c r="AL53" s="8">
        <f>[23]nov!$BL55</f>
        <v>567245</v>
      </c>
      <c r="AM53" s="8">
        <f>[24]dez!$BL55</f>
        <v>518611</v>
      </c>
      <c r="AN53" s="8">
        <f>[25]jan!$BL55</f>
        <v>448168</v>
      </c>
      <c r="AO53" s="8">
        <f>[26]fev!$BL55</f>
        <v>855807</v>
      </c>
      <c r="AP53" s="8">
        <f>[27]mar!$BL55</f>
        <v>1085696</v>
      </c>
      <c r="AQ53" s="8">
        <f>[28]abr!$BL55</f>
        <v>965457</v>
      </c>
      <c r="AR53" s="8"/>
      <c r="AS53" s="8"/>
      <c r="AT53" s="8"/>
      <c r="AU53" s="8"/>
      <c r="AV53" s="8"/>
      <c r="AW53" s="8"/>
      <c r="AX53" s="8"/>
      <c r="AY53" s="8"/>
    </row>
    <row r="54" spans="2:51" outlineLevel="2" x14ac:dyDescent="0.25">
      <c r="B54" s="4" t="s">
        <v>32</v>
      </c>
      <c r="C54" s="5" t="s">
        <v>184</v>
      </c>
      <c r="D54" s="8">
        <v>140444</v>
      </c>
      <c r="E54" s="8">
        <v>230628</v>
      </c>
      <c r="F54" s="8">
        <v>129731</v>
      </c>
      <c r="G54" s="8">
        <v>141386</v>
      </c>
      <c r="H54" s="8">
        <v>167060</v>
      </c>
      <c r="I54" s="8">
        <v>231641</v>
      </c>
      <c r="J54" s="8">
        <v>177516</v>
      </c>
      <c r="K54" s="8">
        <v>93931</v>
      </c>
      <c r="L54" s="8">
        <v>85617</v>
      </c>
      <c r="M54" s="8">
        <v>89148</v>
      </c>
      <c r="N54" s="8">
        <v>53463</v>
      </c>
      <c r="O54" s="8">
        <v>106900</v>
      </c>
      <c r="P54" s="8">
        <f>[1]jan!$BL56</f>
        <v>46933</v>
      </c>
      <c r="Q54" s="8">
        <f>[2]fev!$BL56</f>
        <v>72087</v>
      </c>
      <c r="R54" s="8">
        <f>[3]mar!$BL56</f>
        <v>129906</v>
      </c>
      <c r="S54" s="8">
        <f>[4]abr!$BL56</f>
        <v>104440</v>
      </c>
      <c r="T54" s="8">
        <f>[5]maio!$BL56</f>
        <v>71128</v>
      </c>
      <c r="U54" s="8">
        <f>[6]jun!$BL56</f>
        <v>75849</v>
      </c>
      <c r="V54" s="8">
        <f>[7]jul!$BL56</f>
        <v>95558</v>
      </c>
      <c r="W54" s="8">
        <f>[8]ago!$BL56</f>
        <v>122775</v>
      </c>
      <c r="X54" s="8">
        <f>[9]set!$BL56</f>
        <v>177510</v>
      </c>
      <c r="Y54" s="8">
        <f>[10]out!$BL56</f>
        <v>360397</v>
      </c>
      <c r="Z54" s="8">
        <f>[11]nov!$BL56</f>
        <v>216866</v>
      </c>
      <c r="AA54" s="8">
        <f>[12]dez!$BL56</f>
        <v>79217</v>
      </c>
      <c r="AB54" s="8">
        <f>[13]jan!$BL56</f>
        <v>18703</v>
      </c>
      <c r="AC54" s="8">
        <f>[14]fev!$BL56</f>
        <v>40208</v>
      </c>
      <c r="AD54" s="8">
        <f>[15]mar!$BL56</f>
        <v>175698</v>
      </c>
      <c r="AE54" s="8">
        <f>[16]abr!$BL56</f>
        <v>52398</v>
      </c>
      <c r="AF54" s="8">
        <f>[17]maio!$BL56</f>
        <v>48225</v>
      </c>
      <c r="AG54" s="8">
        <f>[18]jun!$BL56</f>
        <v>85991</v>
      </c>
      <c r="AH54" s="8">
        <f>[19]jul!$BL56</f>
        <v>71440</v>
      </c>
      <c r="AI54" s="8">
        <f>[20]ago!$BL56</f>
        <v>163783</v>
      </c>
      <c r="AJ54" s="8">
        <f>[21]set!$BL56</f>
        <v>137099</v>
      </c>
      <c r="AK54" s="8">
        <f>[22]out!$BL56</f>
        <v>278839</v>
      </c>
      <c r="AL54" s="8">
        <f>[23]nov!$BL56</f>
        <v>231467</v>
      </c>
      <c r="AM54" s="8">
        <f>[24]dez!$BL56</f>
        <v>90719</v>
      </c>
      <c r="AN54" s="8">
        <f>[25]jan!$BL56</f>
        <v>220272</v>
      </c>
      <c r="AO54" s="8">
        <f>[26]fev!$BL56</f>
        <v>103469</v>
      </c>
      <c r="AP54" s="8">
        <f>[27]mar!$BL56</f>
        <v>85411</v>
      </c>
      <c r="AQ54" s="8">
        <f>[28]abr!$BL56</f>
        <v>158672</v>
      </c>
      <c r="AR54" s="8"/>
      <c r="AS54" s="8"/>
      <c r="AT54" s="8"/>
      <c r="AU54" s="8"/>
      <c r="AV54" s="8"/>
      <c r="AW54" s="8"/>
      <c r="AX54" s="8"/>
      <c r="AY54" s="8"/>
    </row>
    <row r="55" spans="2:51" outlineLevel="2" x14ac:dyDescent="0.25">
      <c r="B55" s="4" t="s">
        <v>33</v>
      </c>
      <c r="C55" s="5" t="s">
        <v>185</v>
      </c>
      <c r="D55" s="8">
        <v>380991</v>
      </c>
      <c r="E55" s="8">
        <v>175992</v>
      </c>
      <c r="F55" s="8">
        <v>19910</v>
      </c>
      <c r="G55" s="8">
        <v>2751</v>
      </c>
      <c r="H55" s="8">
        <v>121257</v>
      </c>
      <c r="I55" s="8">
        <v>2765</v>
      </c>
      <c r="J55" s="8">
        <v>10417</v>
      </c>
      <c r="K55" s="8">
        <v>9687</v>
      </c>
      <c r="L55" s="8">
        <v>14535</v>
      </c>
      <c r="M55" s="8">
        <v>19545</v>
      </c>
      <c r="N55" s="8">
        <v>97247</v>
      </c>
      <c r="O55" s="8">
        <v>14361</v>
      </c>
      <c r="P55" s="8">
        <f>[1]jan!$BL57</f>
        <v>50</v>
      </c>
      <c r="Q55" s="8">
        <f>[2]fev!$BL57</f>
        <v>15671</v>
      </c>
      <c r="R55" s="8">
        <f>[3]mar!$BL57</f>
        <v>139060</v>
      </c>
      <c r="S55" s="8">
        <f>[4]abr!$BL57</f>
        <v>178326</v>
      </c>
      <c r="T55" s="8">
        <f>[5]maio!$BL57</f>
        <v>9880</v>
      </c>
      <c r="U55" s="8">
        <f>[6]jun!$BL57</f>
        <v>20012</v>
      </c>
      <c r="V55" s="8">
        <f>[7]jul!$BL57</f>
        <v>19682</v>
      </c>
      <c r="W55" s="8">
        <f>[8]ago!$BL57</f>
        <v>10928</v>
      </c>
      <c r="X55" s="8">
        <f>[9]set!$BL57</f>
        <v>7920</v>
      </c>
      <c r="Y55" s="8">
        <f>[10]out!$BL57</f>
        <v>17442</v>
      </c>
      <c r="Z55" s="8">
        <f>[11]nov!$BL57</f>
        <v>22540</v>
      </c>
      <c r="AA55" s="8">
        <f>[12]dez!$BL57</f>
        <v>22163</v>
      </c>
      <c r="AB55" s="8">
        <f>[13]jan!$BL57</f>
        <v>16593</v>
      </c>
      <c r="AC55" s="8">
        <f>[14]fev!$BL57</f>
        <v>20570</v>
      </c>
      <c r="AD55" s="8">
        <f>[15]mar!$BL57</f>
        <v>40334</v>
      </c>
      <c r="AE55" s="8">
        <f>[16]abr!$BL57</f>
        <v>16196</v>
      </c>
      <c r="AF55" s="8">
        <f>[17]maio!$BL57</f>
        <v>67968</v>
      </c>
      <c r="AG55" s="8">
        <f>[18]jun!$BL57</f>
        <v>167787</v>
      </c>
      <c r="AH55" s="8">
        <f>[19]jul!$BL57</f>
        <v>175388</v>
      </c>
      <c r="AI55" s="8">
        <f>[20]ago!$BL57</f>
        <v>45909</v>
      </c>
      <c r="AJ55" s="8">
        <f>[21]set!$BL57</f>
        <v>173023</v>
      </c>
      <c r="AK55" s="8">
        <f>[22]out!$BL57</f>
        <v>12773</v>
      </c>
      <c r="AL55" s="8">
        <f>[23]nov!$BL57</f>
        <v>70665</v>
      </c>
      <c r="AM55" s="8">
        <f>[24]dez!$BL57</f>
        <v>328005</v>
      </c>
      <c r="AN55" s="8">
        <f>[25]jan!$BL57</f>
        <v>20733</v>
      </c>
      <c r="AO55" s="8">
        <f>[26]fev!$BL57</f>
        <v>423588</v>
      </c>
      <c r="AP55" s="8">
        <f>[27]mar!$BL57</f>
        <v>156747</v>
      </c>
      <c r="AQ55" s="8">
        <f>[28]abr!$BL57</f>
        <v>223627</v>
      </c>
      <c r="AR55" s="8"/>
      <c r="AS55" s="8"/>
      <c r="AT55" s="8"/>
      <c r="AU55" s="8"/>
      <c r="AV55" s="8"/>
      <c r="AW55" s="8"/>
      <c r="AX55" s="8"/>
      <c r="AY55" s="8"/>
    </row>
    <row r="56" spans="2:51" ht="22.5" outlineLevel="2" x14ac:dyDescent="0.25">
      <c r="B56" s="4" t="s">
        <v>34</v>
      </c>
      <c r="C56" s="5" t="s">
        <v>186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f>[1]jan!$BL58</f>
        <v>0</v>
      </c>
      <c r="Q56" s="8">
        <f>[2]fev!$BL58</f>
        <v>0</v>
      </c>
      <c r="R56" s="8">
        <f>[3]mar!$BL58</f>
        <v>0</v>
      </c>
      <c r="S56" s="8">
        <f>[4]abr!$BL58</f>
        <v>0</v>
      </c>
      <c r="T56" s="8">
        <f>[5]maio!$BL58</f>
        <v>0</v>
      </c>
      <c r="U56" s="8">
        <f>[6]jun!$BL58</f>
        <v>0</v>
      </c>
      <c r="V56" s="8">
        <f>[7]jul!$BL58</f>
        <v>0</v>
      </c>
      <c r="W56" s="8">
        <f>[8]ago!$BL58</f>
        <v>0</v>
      </c>
      <c r="X56" s="8">
        <f>[9]set!$BL58</f>
        <v>0</v>
      </c>
      <c r="Y56" s="8">
        <f>[10]out!$BL58</f>
        <v>0</v>
      </c>
      <c r="Z56" s="8">
        <f>[11]nov!$BL58</f>
        <v>0</v>
      </c>
      <c r="AA56" s="8">
        <f>[12]dez!$BL58</f>
        <v>0</v>
      </c>
      <c r="AB56" s="8">
        <f>[13]jan!$BL58</f>
        <v>0</v>
      </c>
      <c r="AC56" s="8">
        <f>[14]fev!$BL58</f>
        <v>0</v>
      </c>
      <c r="AD56" s="8">
        <f>[15]mar!$BL58</f>
        <v>0</v>
      </c>
      <c r="AE56" s="8">
        <f>[16]abr!$BL58</f>
        <v>0</v>
      </c>
      <c r="AF56" s="8">
        <f>[17]maio!$BL58</f>
        <v>0</v>
      </c>
      <c r="AG56" s="8">
        <f>[18]jun!$BL58</f>
        <v>0</v>
      </c>
      <c r="AH56" s="8">
        <f>[19]jul!$BL58</f>
        <v>0</v>
      </c>
      <c r="AI56" s="8">
        <f>[20]ago!$BL58</f>
        <v>0</v>
      </c>
      <c r="AJ56" s="8">
        <f>[21]set!$BL58</f>
        <v>0</v>
      </c>
      <c r="AK56" s="8">
        <f>[22]out!$BL58</f>
        <v>0</v>
      </c>
      <c r="AL56" s="8">
        <f>[23]nov!$BL58</f>
        <v>0</v>
      </c>
      <c r="AM56" s="8">
        <f>[24]dez!$BL58</f>
        <v>0</v>
      </c>
      <c r="AN56" s="8">
        <f>[25]jan!$BL58</f>
        <v>0</v>
      </c>
      <c r="AO56" s="8">
        <f>[26]fev!$BL58</f>
        <v>0</v>
      </c>
      <c r="AP56" s="8">
        <f>[27]mar!$BL58</f>
        <v>0</v>
      </c>
      <c r="AQ56" s="8">
        <f>[28]abr!$BL58</f>
        <v>0</v>
      </c>
      <c r="AR56" s="8"/>
      <c r="AS56" s="8"/>
      <c r="AT56" s="8"/>
      <c r="AU56" s="8"/>
      <c r="AV56" s="8"/>
      <c r="AW56" s="8"/>
      <c r="AX56" s="8"/>
      <c r="AY56" s="8"/>
    </row>
    <row r="57" spans="2:51" ht="22.5" outlineLevel="2" x14ac:dyDescent="0.25">
      <c r="B57" s="4" t="s">
        <v>35</v>
      </c>
      <c r="C57" s="5" t="s">
        <v>187</v>
      </c>
      <c r="D57" s="8">
        <v>9200967</v>
      </c>
      <c r="E57" s="8">
        <v>6301385</v>
      </c>
      <c r="F57" s="8">
        <v>7443707</v>
      </c>
      <c r="G57" s="8">
        <v>7579290</v>
      </c>
      <c r="H57" s="8">
        <v>9496846</v>
      </c>
      <c r="I57" s="8">
        <v>8556630</v>
      </c>
      <c r="J57" s="8">
        <v>8182278</v>
      </c>
      <c r="K57" s="8">
        <v>7678331</v>
      </c>
      <c r="L57" s="8">
        <v>6097526</v>
      </c>
      <c r="M57" s="8">
        <v>6824738</v>
      </c>
      <c r="N57" s="8">
        <v>4774315</v>
      </c>
      <c r="O57" s="8">
        <v>4006794</v>
      </c>
      <c r="P57" s="8">
        <f>[1]jan!$BL59</f>
        <v>5156024</v>
      </c>
      <c r="Q57" s="8">
        <f>[2]fev!$BL59</f>
        <v>3668836</v>
      </c>
      <c r="R57" s="8">
        <f>[3]mar!$BL59</f>
        <v>3119148</v>
      </c>
      <c r="S57" s="8">
        <f>[4]abr!$BL59</f>
        <v>5581294</v>
      </c>
      <c r="T57" s="8">
        <f>[5]maio!$BL59</f>
        <v>6233247</v>
      </c>
      <c r="U57" s="8">
        <f>[6]jun!$BL59</f>
        <v>6324259</v>
      </c>
      <c r="V57" s="8">
        <f>[7]jul!$BL59</f>
        <v>5668046</v>
      </c>
      <c r="W57" s="8">
        <f>[8]ago!$BL59</f>
        <v>5897432</v>
      </c>
      <c r="X57" s="8">
        <f>[9]set!$BL59</f>
        <v>5177435</v>
      </c>
      <c r="Y57" s="8">
        <f>[10]out!$BL59</f>
        <v>6475111</v>
      </c>
      <c r="Z57" s="8">
        <f>[11]nov!$BL59</f>
        <v>3680490</v>
      </c>
      <c r="AA57" s="8">
        <f>[12]dez!$BL59</f>
        <v>5663740</v>
      </c>
      <c r="AB57" s="8">
        <f>[13]jan!$BL59</f>
        <v>5727867</v>
      </c>
      <c r="AC57" s="8">
        <f>[14]fev!$BL59</f>
        <v>4418816</v>
      </c>
      <c r="AD57" s="8">
        <f>[15]mar!$BL59</f>
        <v>4398821</v>
      </c>
      <c r="AE57" s="8">
        <f>[16]abr!$BL59</f>
        <v>5649846</v>
      </c>
      <c r="AF57" s="8">
        <f>[17]maio!$BL59</f>
        <v>6069893</v>
      </c>
      <c r="AG57" s="8">
        <f>[18]jun!$BL59</f>
        <v>3985225</v>
      </c>
      <c r="AH57" s="8">
        <f>[19]jul!$BL59</f>
        <v>5395750</v>
      </c>
      <c r="AI57" s="8">
        <f>[20]ago!$BL59</f>
        <v>5968183</v>
      </c>
      <c r="AJ57" s="8">
        <f>[21]set!$BL59</f>
        <v>5441194</v>
      </c>
      <c r="AK57" s="8">
        <f>[22]out!$BL59</f>
        <v>4423438</v>
      </c>
      <c r="AL57" s="8">
        <f>[23]nov!$BL59</f>
        <v>5096477</v>
      </c>
      <c r="AM57" s="8">
        <f>[24]dez!$BL59</f>
        <v>4911307</v>
      </c>
      <c r="AN57" s="8">
        <f>[25]jan!$BL59</f>
        <v>5039795</v>
      </c>
      <c r="AO57" s="8">
        <f>[26]fev!$BL59</f>
        <v>3301725</v>
      </c>
      <c r="AP57" s="8">
        <f>[27]mar!$BL59</f>
        <v>5371923</v>
      </c>
      <c r="AQ57" s="8">
        <f>[28]abr!$BL59</f>
        <v>5467150</v>
      </c>
      <c r="AR57" s="8"/>
      <c r="AS57" s="8"/>
      <c r="AT57" s="8"/>
      <c r="AU57" s="8"/>
      <c r="AV57" s="8"/>
      <c r="AW57" s="8"/>
      <c r="AX57" s="8"/>
      <c r="AY57" s="8"/>
    </row>
    <row r="58" spans="2:51" outlineLevel="2" x14ac:dyDescent="0.25">
      <c r="B58" s="4" t="s">
        <v>36</v>
      </c>
      <c r="C58" s="5" t="s">
        <v>188</v>
      </c>
      <c r="D58" s="8">
        <v>342098</v>
      </c>
      <c r="E58" s="8">
        <v>445461</v>
      </c>
      <c r="F58" s="8">
        <v>313264</v>
      </c>
      <c r="G58" s="8">
        <v>340814</v>
      </c>
      <c r="H58" s="8">
        <v>489807</v>
      </c>
      <c r="I58" s="8">
        <v>283377</v>
      </c>
      <c r="J58" s="8">
        <v>370893</v>
      </c>
      <c r="K58" s="8">
        <v>481156</v>
      </c>
      <c r="L58" s="8">
        <v>299555</v>
      </c>
      <c r="M58" s="8">
        <v>688067</v>
      </c>
      <c r="N58" s="8">
        <v>359847</v>
      </c>
      <c r="O58" s="8">
        <v>461559</v>
      </c>
      <c r="P58" s="8">
        <f>[1]jan!$BL60</f>
        <v>347025</v>
      </c>
      <c r="Q58" s="8">
        <f>[2]fev!$BL60</f>
        <v>378339</v>
      </c>
      <c r="R58" s="8">
        <f>[3]mar!$BL60</f>
        <v>288935</v>
      </c>
      <c r="S58" s="8">
        <f>[4]abr!$BL60</f>
        <v>251660</v>
      </c>
      <c r="T58" s="8">
        <f>[5]maio!$BL60</f>
        <v>425939</v>
      </c>
      <c r="U58" s="8">
        <f>[6]jun!$BL60</f>
        <v>492192</v>
      </c>
      <c r="V58" s="8">
        <f>[7]jul!$BL60</f>
        <v>623424</v>
      </c>
      <c r="W58" s="8">
        <f>[8]ago!$BL60</f>
        <v>537168</v>
      </c>
      <c r="X58" s="8">
        <f>[9]set!$BL60</f>
        <v>337015</v>
      </c>
      <c r="Y58" s="8">
        <f>[10]out!$BL60</f>
        <v>451715</v>
      </c>
      <c r="Z58" s="8">
        <f>[11]nov!$BL60</f>
        <v>483138</v>
      </c>
      <c r="AA58" s="8">
        <f>[12]dez!$BL60</f>
        <v>402077</v>
      </c>
      <c r="AB58" s="8">
        <f>[13]jan!$BL60</f>
        <v>345417</v>
      </c>
      <c r="AC58" s="8">
        <f>[14]fev!$BL60</f>
        <v>383078</v>
      </c>
      <c r="AD58" s="8">
        <f>[15]mar!$BL60</f>
        <v>386704</v>
      </c>
      <c r="AE58" s="8">
        <f>[16]abr!$BL60</f>
        <v>336509</v>
      </c>
      <c r="AF58" s="8">
        <f>[17]maio!$BL60</f>
        <v>579328</v>
      </c>
      <c r="AG58" s="8">
        <f>[18]jun!$BL60</f>
        <v>562762</v>
      </c>
      <c r="AH58" s="8">
        <f>[19]jul!$BL60</f>
        <v>330416</v>
      </c>
      <c r="AI58" s="8">
        <f>[20]ago!$BL60</f>
        <v>762783</v>
      </c>
      <c r="AJ58" s="8">
        <f>[21]set!$BL60</f>
        <v>480249</v>
      </c>
      <c r="AK58" s="8">
        <f>[22]out!$BL60</f>
        <v>492291</v>
      </c>
      <c r="AL58" s="8">
        <f>[23]nov!$BL60</f>
        <v>252219</v>
      </c>
      <c r="AM58" s="8">
        <f>[24]dez!$BL60</f>
        <v>288660</v>
      </c>
      <c r="AN58" s="8">
        <f>[25]jan!$BL60</f>
        <v>439608</v>
      </c>
      <c r="AO58" s="8">
        <f>[26]fev!$BL60</f>
        <v>381045</v>
      </c>
      <c r="AP58" s="8">
        <f>[27]mar!$BL60</f>
        <v>568571</v>
      </c>
      <c r="AQ58" s="8">
        <f>[28]abr!$BL60</f>
        <v>890006</v>
      </c>
      <c r="AR58" s="8"/>
      <c r="AS58" s="8"/>
      <c r="AT58" s="8"/>
      <c r="AU58" s="8"/>
      <c r="AV58" s="8"/>
      <c r="AW58" s="8"/>
      <c r="AX58" s="8"/>
      <c r="AY58" s="8"/>
    </row>
    <row r="59" spans="2:51" outlineLevel="2" x14ac:dyDescent="0.25">
      <c r="B59" s="4"/>
      <c r="C59" s="33" t="s">
        <v>314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8085</v>
      </c>
      <c r="O59" s="8">
        <v>688</v>
      </c>
      <c r="P59" s="8">
        <f>[1]jan!$BL61</f>
        <v>0</v>
      </c>
      <c r="Q59" s="8">
        <f>[2]fev!$BL61</f>
        <v>0</v>
      </c>
      <c r="R59" s="8">
        <f>[3]mar!$BL61</f>
        <v>0</v>
      </c>
      <c r="S59" s="8">
        <f>[4]abr!$BL61</f>
        <v>0</v>
      </c>
      <c r="T59" s="8">
        <f>[5]maio!$BL61</f>
        <v>0</v>
      </c>
      <c r="U59" s="8">
        <f>[6]jun!$BL61</f>
        <v>0</v>
      </c>
      <c r="V59" s="8">
        <f>[7]jul!$BL61</f>
        <v>0</v>
      </c>
      <c r="W59" s="8">
        <f>[8]ago!$BL61</f>
        <v>0</v>
      </c>
      <c r="X59" s="8">
        <f>[9]set!$BL61</f>
        <v>5500</v>
      </c>
      <c r="Y59" s="8">
        <f>[10]out!$BL61</f>
        <v>0</v>
      </c>
      <c r="Z59" s="8">
        <f>[11]nov!$BL61</f>
        <v>0</v>
      </c>
      <c r="AA59" s="8">
        <f>[12]dez!$BL61</f>
        <v>0</v>
      </c>
      <c r="AB59" s="8">
        <f>[13]jan!$BL61</f>
        <v>0</v>
      </c>
      <c r="AC59" s="8">
        <f>[14]fev!$BL61</f>
        <v>0</v>
      </c>
      <c r="AD59" s="8">
        <f>[15]mar!$BL61</f>
        <v>0</v>
      </c>
      <c r="AE59" s="8">
        <f>[16]abr!$BL61</f>
        <v>0</v>
      </c>
      <c r="AF59" s="8">
        <f>[17]maio!$BL61</f>
        <v>0</v>
      </c>
      <c r="AG59" s="8">
        <f>[18]jun!$BL61</f>
        <v>0</v>
      </c>
      <c r="AH59" s="8">
        <f>[19]jul!$BL61</f>
        <v>0</v>
      </c>
      <c r="AI59" s="8">
        <f>[20]ago!$BL61</f>
        <v>0</v>
      </c>
      <c r="AJ59" s="8">
        <f>[21]set!$BL61</f>
        <v>0</v>
      </c>
      <c r="AK59" s="8">
        <f>[22]out!$BL61</f>
        <v>0</v>
      </c>
      <c r="AL59" s="8">
        <f>[23]nov!$BL61</f>
        <v>572</v>
      </c>
      <c r="AM59" s="8">
        <f>[24]dez!$BL61</f>
        <v>0</v>
      </c>
      <c r="AN59" s="8">
        <f>[25]jan!$BL61</f>
        <v>2750</v>
      </c>
      <c r="AO59" s="8">
        <f>[26]fev!$BL61</f>
        <v>0</v>
      </c>
      <c r="AP59" s="8">
        <f>[27]mar!$BL61</f>
        <v>0</v>
      </c>
      <c r="AQ59" s="8">
        <f>[28]abr!$BL61</f>
        <v>0</v>
      </c>
      <c r="AR59" s="8"/>
      <c r="AS59" s="8"/>
      <c r="AT59" s="8"/>
      <c r="AU59" s="8"/>
      <c r="AV59" s="8"/>
      <c r="AW59" s="8"/>
      <c r="AX59" s="8"/>
      <c r="AY59" s="8"/>
    </row>
    <row r="60" spans="2:51" outlineLevel="1" x14ac:dyDescent="0.25">
      <c r="B60" s="16">
        <v>18</v>
      </c>
      <c r="C60" s="17" t="s">
        <v>189</v>
      </c>
      <c r="D60" s="18">
        <v>2131460</v>
      </c>
      <c r="E60" s="18">
        <v>2593377</v>
      </c>
      <c r="F60" s="18">
        <v>3888841</v>
      </c>
      <c r="G60" s="18">
        <v>3500173</v>
      </c>
      <c r="H60" s="18">
        <v>4022707</v>
      </c>
      <c r="I60" s="18">
        <v>3481895</v>
      </c>
      <c r="J60" s="18">
        <v>4578119</v>
      </c>
      <c r="K60" s="18">
        <v>4198894</v>
      </c>
      <c r="L60" s="18">
        <v>2621051</v>
      </c>
      <c r="M60" s="18">
        <v>3563483</v>
      </c>
      <c r="N60" s="18">
        <v>4081116</v>
      </c>
      <c r="O60" s="18">
        <v>4049798</v>
      </c>
      <c r="P60" s="18">
        <f>[1]jan!$BL62</f>
        <v>2576178</v>
      </c>
      <c r="Q60" s="18">
        <f>[2]fev!$BL62</f>
        <v>2889114</v>
      </c>
      <c r="R60" s="18">
        <f>[3]mar!$BL62</f>
        <v>3835296</v>
      </c>
      <c r="S60" s="18">
        <f>[4]abr!$BL62</f>
        <v>3967496</v>
      </c>
      <c r="T60" s="18">
        <f>[5]maio!$BL62</f>
        <v>3554412</v>
      </c>
      <c r="U60" s="18">
        <f>[6]jun!$BL62</f>
        <v>3529575</v>
      </c>
      <c r="V60" s="18">
        <f>[7]jul!$BL62</f>
        <v>3898878</v>
      </c>
      <c r="W60" s="18">
        <f>[8]ago!$BL62</f>
        <v>3605470</v>
      </c>
      <c r="X60" s="18">
        <f>[9]set!$BL62</f>
        <v>3543937</v>
      </c>
      <c r="Y60" s="18">
        <f>[10]out!$BL62</f>
        <v>4012250</v>
      </c>
      <c r="Z60" s="18">
        <f>[11]nov!$BL62</f>
        <v>3684634</v>
      </c>
      <c r="AA60" s="18">
        <f>[12]dez!$BL62</f>
        <v>5091859</v>
      </c>
      <c r="AB60" s="18">
        <f>[13]jan!$BL62</f>
        <v>1874366</v>
      </c>
      <c r="AC60" s="18">
        <f>[14]fev!$BL62</f>
        <v>4327755</v>
      </c>
      <c r="AD60" s="18">
        <f>[15]mar!$BL62</f>
        <v>3738477</v>
      </c>
      <c r="AE60" s="18">
        <f>[16]abr!$BL62</f>
        <v>4051153</v>
      </c>
      <c r="AF60" s="18">
        <f>[17]maio!$BL62</f>
        <v>3703525</v>
      </c>
      <c r="AG60" s="18">
        <f>[18]jun!$BL62</f>
        <v>4873696</v>
      </c>
      <c r="AH60" s="18">
        <f>[19]jul!$BL62</f>
        <v>4074895</v>
      </c>
      <c r="AI60" s="18">
        <f>[20]ago!$BL62</f>
        <v>4043621</v>
      </c>
      <c r="AJ60" s="18">
        <f>[21]set!$BL62</f>
        <v>4424405</v>
      </c>
      <c r="AK60" s="18">
        <f>[22]out!$BL62</f>
        <v>4554193</v>
      </c>
      <c r="AL60" s="18">
        <f>[23]nov!$BL62</f>
        <v>4666549</v>
      </c>
      <c r="AM60" s="18">
        <f>[24]dez!$BL62</f>
        <v>4652537</v>
      </c>
      <c r="AN60" s="18">
        <f>[25]jan!$BL62</f>
        <v>2246491</v>
      </c>
      <c r="AO60" s="18">
        <f>[26]fev!$BL62</f>
        <v>3809506</v>
      </c>
      <c r="AP60" s="18">
        <f>[27]mar!$BL62</f>
        <v>3206296</v>
      </c>
      <c r="AQ60" s="18">
        <f>[28]abr!$BL62</f>
        <v>4013704</v>
      </c>
      <c r="AR60" s="18"/>
      <c r="AS60" s="18"/>
      <c r="AT60" s="18"/>
      <c r="AU60" s="18"/>
      <c r="AV60" s="18"/>
      <c r="AW60" s="18"/>
      <c r="AX60" s="18"/>
      <c r="AY60" s="18"/>
    </row>
    <row r="61" spans="2:51" outlineLevel="2" x14ac:dyDescent="0.25">
      <c r="B61" s="4" t="s">
        <v>37</v>
      </c>
      <c r="C61" s="5" t="s">
        <v>190</v>
      </c>
      <c r="D61" s="8">
        <v>136834</v>
      </c>
      <c r="E61" s="8">
        <v>205761</v>
      </c>
      <c r="F61" s="8">
        <v>437578</v>
      </c>
      <c r="G61" s="8">
        <v>394637</v>
      </c>
      <c r="H61" s="8">
        <v>431322</v>
      </c>
      <c r="I61" s="8">
        <v>195930</v>
      </c>
      <c r="J61" s="8">
        <v>1371827</v>
      </c>
      <c r="K61" s="8">
        <v>404766</v>
      </c>
      <c r="L61" s="8">
        <v>265795</v>
      </c>
      <c r="M61" s="8">
        <v>328423</v>
      </c>
      <c r="N61" s="8">
        <v>346764</v>
      </c>
      <c r="O61" s="8">
        <v>351195</v>
      </c>
      <c r="P61" s="8">
        <f>[1]jan!$BL63</f>
        <v>141412</v>
      </c>
      <c r="Q61" s="8">
        <f>[2]fev!$BL63</f>
        <v>182108</v>
      </c>
      <c r="R61" s="8">
        <f>[3]mar!$BL63</f>
        <v>277999</v>
      </c>
      <c r="S61" s="8">
        <f>[4]abr!$BL63</f>
        <v>452264</v>
      </c>
      <c r="T61" s="8">
        <f>[5]maio!$BL63</f>
        <v>409460</v>
      </c>
      <c r="U61" s="8">
        <f>[6]jun!$BL63</f>
        <v>266739</v>
      </c>
      <c r="V61" s="8">
        <f>[7]jul!$BL63</f>
        <v>384245</v>
      </c>
      <c r="W61" s="8">
        <f>[8]ago!$BL63</f>
        <v>326993</v>
      </c>
      <c r="X61" s="8">
        <f>[9]set!$BL63</f>
        <v>236815</v>
      </c>
      <c r="Y61" s="8">
        <f>[10]out!$BL63</f>
        <v>407334</v>
      </c>
      <c r="Z61" s="8">
        <f>[11]nov!$BL63</f>
        <v>294583</v>
      </c>
      <c r="AA61" s="8">
        <f>[12]dez!$BL63</f>
        <v>314063</v>
      </c>
      <c r="AB61" s="8">
        <f>[13]jan!$BL63</f>
        <v>156436</v>
      </c>
      <c r="AC61" s="8">
        <f>[14]fev!$BL63</f>
        <v>226967</v>
      </c>
      <c r="AD61" s="8">
        <f>[15]mar!$BL63</f>
        <v>356303</v>
      </c>
      <c r="AE61" s="8">
        <f>[16]abr!$BL63</f>
        <v>608486</v>
      </c>
      <c r="AF61" s="8">
        <f>[17]maio!$BL63</f>
        <v>600058</v>
      </c>
      <c r="AG61" s="8">
        <f>[18]jun!$BL63</f>
        <v>510303</v>
      </c>
      <c r="AH61" s="8">
        <f>[19]jul!$BL63</f>
        <v>471817</v>
      </c>
      <c r="AI61" s="8">
        <f>[20]ago!$BL63</f>
        <v>619695</v>
      </c>
      <c r="AJ61" s="8">
        <f>[21]set!$BL63</f>
        <v>289581</v>
      </c>
      <c r="AK61" s="8">
        <f>[22]out!$BL63</f>
        <v>667583</v>
      </c>
      <c r="AL61" s="8">
        <f>[23]nov!$BL63</f>
        <v>587459</v>
      </c>
      <c r="AM61" s="8">
        <f>[24]dez!$BL63</f>
        <v>302455</v>
      </c>
      <c r="AN61" s="8">
        <f>[25]jan!$BL63</f>
        <v>305991</v>
      </c>
      <c r="AO61" s="8">
        <f>[26]fev!$BL63</f>
        <v>241707</v>
      </c>
      <c r="AP61" s="8">
        <f>[27]mar!$BL63</f>
        <v>499569</v>
      </c>
      <c r="AQ61" s="8">
        <f>[28]abr!$BL63</f>
        <v>415204</v>
      </c>
      <c r="AR61" s="8"/>
      <c r="AS61" s="8"/>
      <c r="AT61" s="8"/>
      <c r="AU61" s="8"/>
      <c r="AV61" s="8"/>
      <c r="AW61" s="8"/>
      <c r="AX61" s="8"/>
      <c r="AY61" s="8"/>
    </row>
    <row r="62" spans="2:51" ht="22.5" outlineLevel="2" x14ac:dyDescent="0.25">
      <c r="B62" s="4" t="s">
        <v>38</v>
      </c>
      <c r="C62" s="5" t="s">
        <v>191</v>
      </c>
      <c r="D62" s="8">
        <v>1994626</v>
      </c>
      <c r="E62" s="8">
        <v>2387616</v>
      </c>
      <c r="F62" s="8">
        <v>3451263</v>
      </c>
      <c r="G62" s="8">
        <v>3105536</v>
      </c>
      <c r="H62" s="8">
        <v>3591385</v>
      </c>
      <c r="I62" s="8">
        <v>3285965</v>
      </c>
      <c r="J62" s="8">
        <v>3206292</v>
      </c>
      <c r="K62" s="8">
        <v>3794128</v>
      </c>
      <c r="L62" s="8">
        <v>2355256</v>
      </c>
      <c r="M62" s="8">
        <v>3235060</v>
      </c>
      <c r="N62" s="8">
        <v>3734352</v>
      </c>
      <c r="O62" s="8">
        <v>3698603</v>
      </c>
      <c r="P62" s="8">
        <f>[1]jan!$BL64</f>
        <v>2434766</v>
      </c>
      <c r="Q62" s="8">
        <f>[2]fev!$BL64</f>
        <v>2707006</v>
      </c>
      <c r="R62" s="8">
        <f>[3]mar!$BL64</f>
        <v>3557297</v>
      </c>
      <c r="S62" s="8">
        <f>[4]abr!$BL64</f>
        <v>3515232</v>
      </c>
      <c r="T62" s="8">
        <f>[5]maio!$BL64</f>
        <v>3144952</v>
      </c>
      <c r="U62" s="8">
        <f>[6]jun!$BL64</f>
        <v>3262836</v>
      </c>
      <c r="V62" s="8">
        <f>[7]jul!$BL64</f>
        <v>3514633</v>
      </c>
      <c r="W62" s="8">
        <f>[8]ago!$BL64</f>
        <v>3278477</v>
      </c>
      <c r="X62" s="8">
        <f>[9]set!$BL64</f>
        <v>3307122</v>
      </c>
      <c r="Y62" s="8">
        <f>[10]out!$BL64</f>
        <v>3604916</v>
      </c>
      <c r="Z62" s="8">
        <f>[11]nov!$BL64</f>
        <v>3390051</v>
      </c>
      <c r="AA62" s="8">
        <f>[12]dez!$BL64</f>
        <v>4777796</v>
      </c>
      <c r="AB62" s="8">
        <f>[13]jan!$BL64</f>
        <v>1717930</v>
      </c>
      <c r="AC62" s="8">
        <f>[14]fev!$BL64</f>
        <v>4100788</v>
      </c>
      <c r="AD62" s="8">
        <f>[15]mar!$BL64</f>
        <v>3382174</v>
      </c>
      <c r="AE62" s="8">
        <f>[16]abr!$BL64</f>
        <v>3442667</v>
      </c>
      <c r="AF62" s="8">
        <f>[17]maio!$BL64</f>
        <v>3103467</v>
      </c>
      <c r="AG62" s="8">
        <f>[18]jun!$BL64</f>
        <v>4363393</v>
      </c>
      <c r="AH62" s="8">
        <f>[19]jul!$BL64</f>
        <v>3603078</v>
      </c>
      <c r="AI62" s="8">
        <f>[20]ago!$BL64</f>
        <v>3423926</v>
      </c>
      <c r="AJ62" s="8">
        <f>[21]set!$BL64</f>
        <v>4134824</v>
      </c>
      <c r="AK62" s="8">
        <f>[22]out!$BL64</f>
        <v>3886610</v>
      </c>
      <c r="AL62" s="8">
        <f>[23]nov!$BL64</f>
        <v>4079090</v>
      </c>
      <c r="AM62" s="8">
        <f>[24]dez!$BL64</f>
        <v>4350082</v>
      </c>
      <c r="AN62" s="8">
        <f>[25]jan!$BL64</f>
        <v>1940500</v>
      </c>
      <c r="AO62" s="8">
        <f>[26]fev!$BL64</f>
        <v>3567799</v>
      </c>
      <c r="AP62" s="8">
        <f>[27]mar!$BL64</f>
        <v>2706727</v>
      </c>
      <c r="AQ62" s="8">
        <f>[28]abr!$BL64</f>
        <v>3598500</v>
      </c>
      <c r="AR62" s="8"/>
      <c r="AS62" s="8"/>
      <c r="AT62" s="8"/>
      <c r="AU62" s="8"/>
      <c r="AV62" s="8"/>
      <c r="AW62" s="8"/>
      <c r="AX62" s="8"/>
      <c r="AY62" s="8"/>
    </row>
    <row r="63" spans="2:51" ht="25.5" customHeight="1" outlineLevel="1" x14ac:dyDescent="0.25">
      <c r="B63" s="16">
        <v>19</v>
      </c>
      <c r="C63" s="17" t="s">
        <v>192</v>
      </c>
      <c r="D63" s="18">
        <v>69339351</v>
      </c>
      <c r="E63" s="18">
        <v>76443712</v>
      </c>
      <c r="F63" s="18">
        <v>75627339</v>
      </c>
      <c r="G63" s="18">
        <v>74281062</v>
      </c>
      <c r="H63" s="18">
        <v>75643456</v>
      </c>
      <c r="I63" s="18">
        <v>82840904</v>
      </c>
      <c r="J63" s="18">
        <v>83721884</v>
      </c>
      <c r="K63" s="18">
        <v>78133596</v>
      </c>
      <c r="L63" s="18">
        <v>61854023</v>
      </c>
      <c r="M63" s="18">
        <v>80856694</v>
      </c>
      <c r="N63" s="18">
        <v>64541980</v>
      </c>
      <c r="O63" s="18">
        <v>86256682</v>
      </c>
      <c r="P63" s="18">
        <f>[1]jan!$BL65</f>
        <v>73871799</v>
      </c>
      <c r="Q63" s="18">
        <f>[2]fev!$BL65</f>
        <v>86649528</v>
      </c>
      <c r="R63" s="18">
        <f>[3]mar!$BL65</f>
        <v>80568298</v>
      </c>
      <c r="S63" s="18">
        <f>[4]abr!$BL65</f>
        <v>85090913</v>
      </c>
      <c r="T63" s="18">
        <f>[5]maio!$BL65</f>
        <v>84499541</v>
      </c>
      <c r="U63" s="18">
        <f>[6]jun!$BL65</f>
        <v>83438543</v>
      </c>
      <c r="V63" s="18">
        <f>[7]jul!$BL65</f>
        <v>85781418</v>
      </c>
      <c r="W63" s="18">
        <f>[8]ago!$BL65</f>
        <v>87080101</v>
      </c>
      <c r="X63" s="18">
        <f>[9]set!$BL65</f>
        <v>76023804</v>
      </c>
      <c r="Y63" s="18">
        <f>[10]out!$BL65</f>
        <v>90538688</v>
      </c>
      <c r="Z63" s="18">
        <f>[11]nov!$BL65</f>
        <v>85721886</v>
      </c>
      <c r="AA63" s="18">
        <f>[12]dez!$BL65</f>
        <v>98852988</v>
      </c>
      <c r="AB63" s="18">
        <f>[13]jan!$BL65</f>
        <v>78986252</v>
      </c>
      <c r="AC63" s="18">
        <f>[14]fev!$BL65</f>
        <v>94803821</v>
      </c>
      <c r="AD63" s="18">
        <f>[15]mar!$BL65</f>
        <v>84124777</v>
      </c>
      <c r="AE63" s="18">
        <f>[16]abr!$BL65</f>
        <v>96136151</v>
      </c>
      <c r="AF63" s="18">
        <f>[17]maio!$BL65</f>
        <v>93491955</v>
      </c>
      <c r="AG63" s="18">
        <f>[18]jun!$BL65</f>
        <v>94334040</v>
      </c>
      <c r="AH63" s="18">
        <f>[19]jul!$BL65</f>
        <v>97714584</v>
      </c>
      <c r="AI63" s="18">
        <f>[20]ago!$BL65</f>
        <v>102746685</v>
      </c>
      <c r="AJ63" s="18">
        <f>[21]set!$BL65</f>
        <v>96391876</v>
      </c>
      <c r="AK63" s="18">
        <f>[22]out!$BL65</f>
        <v>94791736</v>
      </c>
      <c r="AL63" s="18">
        <f>[23]nov!$BL65</f>
        <v>78538725</v>
      </c>
      <c r="AM63" s="18">
        <f>[24]dez!$BL65</f>
        <v>112117685</v>
      </c>
      <c r="AN63" s="18">
        <f>[25]jan!$BL65</f>
        <v>64745660</v>
      </c>
      <c r="AO63" s="18">
        <f>[26]fev!$BL65</f>
        <v>69237029</v>
      </c>
      <c r="AP63" s="18">
        <f>[27]mar!$BL65</f>
        <v>98160494</v>
      </c>
      <c r="AQ63" s="18">
        <f>[28]abr!$BL65</f>
        <v>83542130</v>
      </c>
      <c r="AR63" s="18"/>
      <c r="AS63" s="18"/>
      <c r="AT63" s="18"/>
      <c r="AU63" s="18"/>
      <c r="AV63" s="18"/>
      <c r="AW63" s="18"/>
      <c r="AX63" s="18"/>
      <c r="AY63" s="18"/>
    </row>
    <row r="64" spans="2:51" outlineLevel="2" x14ac:dyDescent="0.25">
      <c r="B64" s="4" t="s">
        <v>39</v>
      </c>
      <c r="C64" s="5" t="s">
        <v>193</v>
      </c>
      <c r="D64" s="8">
        <v>24593257</v>
      </c>
      <c r="E64" s="8">
        <v>28337050</v>
      </c>
      <c r="F64" s="8">
        <v>29883413</v>
      </c>
      <c r="G64" s="8">
        <v>36769296</v>
      </c>
      <c r="H64" s="8">
        <v>37275750</v>
      </c>
      <c r="I64" s="8">
        <v>32714199</v>
      </c>
      <c r="J64" s="8">
        <v>34054889</v>
      </c>
      <c r="K64" s="8">
        <v>30489946</v>
      </c>
      <c r="L64" s="8">
        <v>25884479</v>
      </c>
      <c r="M64" s="8">
        <v>34397137</v>
      </c>
      <c r="N64" s="8">
        <v>27217276</v>
      </c>
      <c r="O64" s="8">
        <v>37151257</v>
      </c>
      <c r="P64" s="8">
        <f>[1]jan!$BL66</f>
        <v>27847379</v>
      </c>
      <c r="Q64" s="8">
        <f>[2]fev!$BL66</f>
        <v>36218894</v>
      </c>
      <c r="R64" s="8">
        <f>[3]mar!$BL66</f>
        <v>39540176</v>
      </c>
      <c r="S64" s="8">
        <f>[4]abr!$BL66</f>
        <v>45462562</v>
      </c>
      <c r="T64" s="8">
        <f>[5]maio!$BL66</f>
        <v>45546116</v>
      </c>
      <c r="U64" s="8">
        <f>[6]jun!$BL66</f>
        <v>38776913</v>
      </c>
      <c r="V64" s="8">
        <f>[7]jul!$BL66</f>
        <v>38905492</v>
      </c>
      <c r="W64" s="8">
        <f>[8]ago!$BL66</f>
        <v>40647910</v>
      </c>
      <c r="X64" s="8">
        <f>[9]set!$BL66</f>
        <v>40153365</v>
      </c>
      <c r="Y64" s="8">
        <f>[10]out!$BL66</f>
        <v>47828406</v>
      </c>
      <c r="Z64" s="8">
        <f>[11]nov!$BL66</f>
        <v>50201862</v>
      </c>
      <c r="AA64" s="8">
        <f>[12]dez!$BL66</f>
        <v>47610339</v>
      </c>
      <c r="AB64" s="8">
        <f>[13]jan!$BL66</f>
        <v>32384951</v>
      </c>
      <c r="AC64" s="8">
        <f>[14]fev!$BL66</f>
        <v>46884293</v>
      </c>
      <c r="AD64" s="8">
        <f>[15]mar!$BL66</f>
        <v>45483798</v>
      </c>
      <c r="AE64" s="8">
        <f>[16]abr!$BL66</f>
        <v>57114998</v>
      </c>
      <c r="AF64" s="8">
        <f>[17]maio!$BL66</f>
        <v>54918747</v>
      </c>
      <c r="AG64" s="8">
        <f>[18]jun!$BL66</f>
        <v>48564634</v>
      </c>
      <c r="AH64" s="8">
        <f>[19]jul!$BL66</f>
        <v>48483286</v>
      </c>
      <c r="AI64" s="8">
        <f>[20]ago!$BL66</f>
        <v>52996224</v>
      </c>
      <c r="AJ64" s="8">
        <f>[21]set!$BL66</f>
        <v>55091101</v>
      </c>
      <c r="AK64" s="8">
        <f>[22]out!$BL66</f>
        <v>54197184</v>
      </c>
      <c r="AL64" s="8">
        <f>[23]nov!$BL66</f>
        <v>44618332</v>
      </c>
      <c r="AM64" s="8">
        <f>[24]dez!$BL66</f>
        <v>57728029</v>
      </c>
      <c r="AN64" s="8">
        <f>[25]jan!$BL66</f>
        <v>30906191</v>
      </c>
      <c r="AO64" s="8">
        <f>[26]fev!$BL66</f>
        <v>34682382</v>
      </c>
      <c r="AP64" s="8">
        <f>[27]mar!$BL66</f>
        <v>50874763</v>
      </c>
      <c r="AQ64" s="8">
        <f>[28]abr!$BL66</f>
        <v>49367911</v>
      </c>
      <c r="AR64" s="8"/>
      <c r="AS64" s="8"/>
      <c r="AT64" s="8"/>
      <c r="AU64" s="8"/>
      <c r="AV64" s="8"/>
      <c r="AW64" s="8"/>
      <c r="AX64" s="8"/>
      <c r="AY64" s="8"/>
    </row>
    <row r="65" spans="2:51" ht="22.5" outlineLevel="2" x14ac:dyDescent="0.25">
      <c r="B65" s="4" t="s">
        <v>40</v>
      </c>
      <c r="C65" s="5" t="s">
        <v>194</v>
      </c>
      <c r="D65" s="8">
        <v>1022615</v>
      </c>
      <c r="E65" s="8">
        <v>1039716</v>
      </c>
      <c r="F65" s="8">
        <v>775296</v>
      </c>
      <c r="G65" s="8">
        <v>1060280</v>
      </c>
      <c r="H65" s="8">
        <v>905596</v>
      </c>
      <c r="I65" s="8">
        <v>867904</v>
      </c>
      <c r="J65" s="8">
        <v>992734</v>
      </c>
      <c r="K65" s="8">
        <v>1124884</v>
      </c>
      <c r="L65" s="8">
        <v>737508</v>
      </c>
      <c r="M65" s="8">
        <v>841814</v>
      </c>
      <c r="N65" s="8">
        <v>947824</v>
      </c>
      <c r="O65" s="8">
        <v>853075</v>
      </c>
      <c r="P65" s="8">
        <f>[1]jan!$BL67</f>
        <v>1053361</v>
      </c>
      <c r="Q65" s="8">
        <f>[2]fev!$BL67</f>
        <v>922017</v>
      </c>
      <c r="R65" s="8">
        <f>[3]mar!$BL67</f>
        <v>692655</v>
      </c>
      <c r="S65" s="8">
        <f>[4]abr!$BL67</f>
        <v>769206</v>
      </c>
      <c r="T65" s="8">
        <f>[5]maio!$BL67</f>
        <v>952133</v>
      </c>
      <c r="U65" s="8">
        <f>[6]jun!$BL67</f>
        <v>1049596</v>
      </c>
      <c r="V65" s="8">
        <f>[7]jul!$BL67</f>
        <v>1115509</v>
      </c>
      <c r="W65" s="8">
        <f>[8]ago!$BL67</f>
        <v>961294</v>
      </c>
      <c r="X65" s="8">
        <f>[9]set!$BL67</f>
        <v>910929</v>
      </c>
      <c r="Y65" s="8">
        <f>[10]out!$BL67</f>
        <v>987383</v>
      </c>
      <c r="Z65" s="8">
        <f>[11]nov!$BL67</f>
        <v>937741</v>
      </c>
      <c r="AA65" s="8">
        <f>[12]dez!$BL67</f>
        <v>699033</v>
      </c>
      <c r="AB65" s="8">
        <f>[13]jan!$BL67</f>
        <v>980175</v>
      </c>
      <c r="AC65" s="8">
        <f>[14]fev!$BL67</f>
        <v>843814</v>
      </c>
      <c r="AD65" s="8">
        <f>[15]mar!$BL67</f>
        <v>460265</v>
      </c>
      <c r="AE65" s="8">
        <f>[16]abr!$BL67</f>
        <v>722280</v>
      </c>
      <c r="AF65" s="8">
        <f>[17]maio!$BL67</f>
        <v>597493</v>
      </c>
      <c r="AG65" s="8">
        <f>[18]jun!$BL67</f>
        <v>742074</v>
      </c>
      <c r="AH65" s="8">
        <f>[19]jul!$BL67</f>
        <v>816894</v>
      </c>
      <c r="AI65" s="8">
        <f>[20]ago!$BL67</f>
        <v>891709</v>
      </c>
      <c r="AJ65" s="8">
        <f>[21]set!$BL67</f>
        <v>977411</v>
      </c>
      <c r="AK65" s="8">
        <f>[22]out!$BL67</f>
        <v>975371</v>
      </c>
      <c r="AL65" s="8">
        <f>[23]nov!$BL67</f>
        <v>558233</v>
      </c>
      <c r="AM65" s="8">
        <f>[24]dez!$BL67</f>
        <v>759096</v>
      </c>
      <c r="AN65" s="8">
        <f>[25]jan!$BL67</f>
        <v>639105</v>
      </c>
      <c r="AO65" s="8">
        <f>[26]fev!$BL67</f>
        <v>536740</v>
      </c>
      <c r="AP65" s="8">
        <f>[27]mar!$BL67</f>
        <v>665874</v>
      </c>
      <c r="AQ65" s="8">
        <f>[28]abr!$BL67</f>
        <v>584822</v>
      </c>
      <c r="AR65" s="8"/>
      <c r="AS65" s="8"/>
      <c r="AT65" s="8"/>
      <c r="AU65" s="8"/>
      <c r="AV65" s="8"/>
      <c r="AW65" s="8"/>
      <c r="AX65" s="8"/>
      <c r="AY65" s="8"/>
    </row>
    <row r="66" spans="2:51" outlineLevel="2" x14ac:dyDescent="0.25">
      <c r="B66" s="4" t="s">
        <v>41</v>
      </c>
      <c r="C66" s="5" t="s">
        <v>195</v>
      </c>
      <c r="D66" s="8">
        <v>43723479</v>
      </c>
      <c r="E66" s="8">
        <v>47066946</v>
      </c>
      <c r="F66" s="8">
        <v>44968630</v>
      </c>
      <c r="G66" s="8">
        <v>36451486</v>
      </c>
      <c r="H66" s="8">
        <v>37462110</v>
      </c>
      <c r="I66" s="8">
        <v>49258801</v>
      </c>
      <c r="J66" s="8">
        <v>48674261</v>
      </c>
      <c r="K66" s="8">
        <v>46518766</v>
      </c>
      <c r="L66" s="8">
        <v>35232036</v>
      </c>
      <c r="M66" s="8">
        <v>45617743</v>
      </c>
      <c r="N66" s="8">
        <v>36376880</v>
      </c>
      <c r="O66" s="8">
        <v>48252350</v>
      </c>
      <c r="P66" s="8">
        <f>[1]jan!$BL68</f>
        <v>44971059</v>
      </c>
      <c r="Q66" s="8">
        <f>[2]fev!$BL68</f>
        <v>49508617</v>
      </c>
      <c r="R66" s="8">
        <f>[3]mar!$BL68</f>
        <v>40335467</v>
      </c>
      <c r="S66" s="8">
        <f>[4]abr!$BL68</f>
        <v>38859145</v>
      </c>
      <c r="T66" s="8">
        <f>[5]maio!$BL68</f>
        <v>38001292</v>
      </c>
      <c r="U66" s="8">
        <f>[6]jun!$BL68</f>
        <v>43612034</v>
      </c>
      <c r="V66" s="8">
        <f>[7]jul!$BL68</f>
        <v>45760417</v>
      </c>
      <c r="W66" s="8">
        <f>[8]ago!$BL68</f>
        <v>45470897</v>
      </c>
      <c r="X66" s="8">
        <f>[9]set!$BL68</f>
        <v>34959510</v>
      </c>
      <c r="Y66" s="8">
        <f>[10]out!$BL68</f>
        <v>41722899</v>
      </c>
      <c r="Z66" s="8">
        <f>[11]nov!$BL68</f>
        <v>34582283</v>
      </c>
      <c r="AA66" s="8">
        <f>[12]dez!$BL68</f>
        <v>50543616</v>
      </c>
      <c r="AB66" s="8">
        <f>[13]jan!$BL68</f>
        <v>45621126</v>
      </c>
      <c r="AC66" s="8">
        <f>[14]fev!$BL68</f>
        <v>47075714</v>
      </c>
      <c r="AD66" s="8">
        <f>[15]mar!$BL68</f>
        <v>38180714</v>
      </c>
      <c r="AE66" s="8">
        <f>[16]abr!$BL68</f>
        <v>38298873</v>
      </c>
      <c r="AF66" s="8">
        <f>[17]maio!$BL68</f>
        <v>37975715</v>
      </c>
      <c r="AG66" s="8">
        <f>[18]jun!$BL68</f>
        <v>45027332</v>
      </c>
      <c r="AH66" s="8">
        <f>[19]jul!$BL68</f>
        <v>48414404</v>
      </c>
      <c r="AI66" s="8">
        <f>[20]ago!$BL68</f>
        <v>48858752</v>
      </c>
      <c r="AJ66" s="8">
        <f>[21]set!$BL68</f>
        <v>40323364</v>
      </c>
      <c r="AK66" s="8">
        <f>[22]out!$BL68</f>
        <v>39619181</v>
      </c>
      <c r="AL66" s="8">
        <f>[23]nov!$BL68</f>
        <v>33362160</v>
      </c>
      <c r="AM66" s="8">
        <f>[24]dez!$BL68</f>
        <v>53630560</v>
      </c>
      <c r="AN66" s="8">
        <f>[25]jan!$BL68</f>
        <v>33200364</v>
      </c>
      <c r="AO66" s="8">
        <f>[26]fev!$BL68</f>
        <v>34017907</v>
      </c>
      <c r="AP66" s="8">
        <f>[27]mar!$BL68</f>
        <v>46619857</v>
      </c>
      <c r="AQ66" s="8">
        <f>[28]abr!$BL68</f>
        <v>33589397</v>
      </c>
      <c r="AR66" s="8"/>
      <c r="AS66" s="8"/>
      <c r="AT66" s="8"/>
      <c r="AU66" s="8"/>
      <c r="AV66" s="8"/>
      <c r="AW66" s="8"/>
      <c r="AX66" s="8"/>
      <c r="AY66" s="8"/>
    </row>
    <row r="67" spans="2:51" outlineLevel="1" x14ac:dyDescent="0.25">
      <c r="B67" s="16">
        <v>20</v>
      </c>
      <c r="C67" s="17" t="s">
        <v>196</v>
      </c>
      <c r="D67" s="18">
        <v>7719096</v>
      </c>
      <c r="E67" s="18">
        <v>12570278</v>
      </c>
      <c r="F67" s="18">
        <v>12844633</v>
      </c>
      <c r="G67" s="18">
        <v>12340016</v>
      </c>
      <c r="H67" s="18">
        <v>8321457</v>
      </c>
      <c r="I67" s="18">
        <v>8449601</v>
      </c>
      <c r="J67" s="18">
        <v>21654784</v>
      </c>
      <c r="K67" s="18">
        <v>15045185</v>
      </c>
      <c r="L67" s="18">
        <v>8408289</v>
      </c>
      <c r="M67" s="18">
        <v>13853515</v>
      </c>
      <c r="N67" s="18">
        <v>7628152</v>
      </c>
      <c r="O67" s="18">
        <v>16634784</v>
      </c>
      <c r="P67" s="18">
        <f>[1]jan!$BL69</f>
        <v>8046249</v>
      </c>
      <c r="Q67" s="18">
        <f>[2]fev!$BL69</f>
        <v>7404649</v>
      </c>
      <c r="R67" s="18">
        <f>[3]mar!$BL69</f>
        <v>13442173</v>
      </c>
      <c r="S67" s="18">
        <f>[4]abr!$BL69</f>
        <v>4039352</v>
      </c>
      <c r="T67" s="18">
        <f>[5]maio!$BL69</f>
        <v>14269035</v>
      </c>
      <c r="U67" s="18">
        <f>[6]jun!$BL69</f>
        <v>12206786</v>
      </c>
      <c r="V67" s="18">
        <f>[7]jul!$BL69</f>
        <v>12539316</v>
      </c>
      <c r="W67" s="18">
        <f>[8]ago!$BL69</f>
        <v>3977296</v>
      </c>
      <c r="X67" s="18">
        <f>[9]set!$BL69</f>
        <v>13008850</v>
      </c>
      <c r="Y67" s="18">
        <f>[10]out!$BL69</f>
        <v>12727860</v>
      </c>
      <c r="Z67" s="18">
        <f>[11]nov!$BL69</f>
        <v>17274301</v>
      </c>
      <c r="AA67" s="18">
        <f>[12]dez!$BL69</f>
        <v>11765984</v>
      </c>
      <c r="AB67" s="18">
        <f>[13]jan!$BL69</f>
        <v>4453462</v>
      </c>
      <c r="AC67" s="18">
        <f>[14]fev!$BL69</f>
        <v>13677687</v>
      </c>
      <c r="AD67" s="18">
        <f>[15]mar!$BL69</f>
        <v>11893853</v>
      </c>
      <c r="AE67" s="18">
        <f>[16]abr!$BL69</f>
        <v>4262899</v>
      </c>
      <c r="AF67" s="18">
        <f>[17]maio!$BL69</f>
        <v>18528114</v>
      </c>
      <c r="AG67" s="18">
        <f>[18]jun!$BL69</f>
        <v>3743387</v>
      </c>
      <c r="AH67" s="18">
        <f>[19]jul!$BL69</f>
        <v>9397186</v>
      </c>
      <c r="AI67" s="18">
        <f>[20]ago!$BL69</f>
        <v>12572712</v>
      </c>
      <c r="AJ67" s="18">
        <f>[21]set!$BL69</f>
        <v>9148574</v>
      </c>
      <c r="AK67" s="18">
        <f>[22]out!$BL69</f>
        <v>19269653</v>
      </c>
      <c r="AL67" s="18">
        <f>[23]nov!$BL69</f>
        <v>4891515</v>
      </c>
      <c r="AM67" s="18">
        <f>[24]dez!$BL69</f>
        <v>13329476</v>
      </c>
      <c r="AN67" s="18">
        <f>[25]jan!$BL69</f>
        <v>4022009</v>
      </c>
      <c r="AO67" s="18">
        <f>[26]fev!$BL69</f>
        <v>11962685</v>
      </c>
      <c r="AP67" s="18">
        <f>[27]mar!$BL69</f>
        <v>13907309</v>
      </c>
      <c r="AQ67" s="18">
        <f>[28]abr!$BL69</f>
        <v>10076116</v>
      </c>
      <c r="AR67" s="18"/>
      <c r="AS67" s="18"/>
      <c r="AT67" s="18"/>
      <c r="AU67" s="18"/>
      <c r="AV67" s="18"/>
      <c r="AW67" s="18"/>
      <c r="AX67" s="18"/>
      <c r="AY67" s="18"/>
    </row>
    <row r="68" spans="2:51" outlineLevel="2" x14ac:dyDescent="0.25">
      <c r="B68" s="4" t="s">
        <v>42</v>
      </c>
      <c r="C68" s="5" t="s">
        <v>197</v>
      </c>
      <c r="D68" s="8">
        <v>6130114</v>
      </c>
      <c r="E68" s="8">
        <v>10496683</v>
      </c>
      <c r="F68" s="8">
        <v>11208126</v>
      </c>
      <c r="G68" s="8">
        <v>10630735</v>
      </c>
      <c r="H68" s="8">
        <v>6455097</v>
      </c>
      <c r="I68" s="8">
        <v>6523489</v>
      </c>
      <c r="J68" s="8">
        <v>20432108</v>
      </c>
      <c r="K68" s="8">
        <v>11419273</v>
      </c>
      <c r="L68" s="8">
        <v>6819283</v>
      </c>
      <c r="M68" s="8">
        <v>12108483</v>
      </c>
      <c r="N68" s="8">
        <v>6638851</v>
      </c>
      <c r="O68" s="8">
        <v>15086946</v>
      </c>
      <c r="P68" s="8">
        <f>[1]jan!$BL70</f>
        <v>6213099</v>
      </c>
      <c r="Q68" s="8">
        <f>[2]fev!$BL70</f>
        <v>5496643</v>
      </c>
      <c r="R68" s="8">
        <f>[3]mar!$BL70</f>
        <v>11682738</v>
      </c>
      <c r="S68" s="8">
        <f>[4]abr!$BL70</f>
        <v>2077458</v>
      </c>
      <c r="T68" s="8">
        <f>[5]maio!$BL70</f>
        <v>12138948</v>
      </c>
      <c r="U68" s="8">
        <f>[6]jun!$BL70</f>
        <v>9906748</v>
      </c>
      <c r="V68" s="8">
        <f>[7]jul!$BL70</f>
        <v>10664660</v>
      </c>
      <c r="W68" s="8">
        <f>[8]ago!$BL70</f>
        <v>1787059</v>
      </c>
      <c r="X68" s="8">
        <f>[9]set!$BL70</f>
        <v>10418312</v>
      </c>
      <c r="Y68" s="8">
        <f>[10]out!$BL70</f>
        <v>9664079</v>
      </c>
      <c r="Z68" s="8">
        <f>[11]nov!$BL70</f>
        <v>15578495</v>
      </c>
      <c r="AA68" s="8">
        <f>[12]dez!$BL70</f>
        <v>9871474</v>
      </c>
      <c r="AB68" s="8">
        <f>[13]jan!$BL70</f>
        <v>2066198</v>
      </c>
      <c r="AC68" s="8">
        <f>[14]fev!$BL70</f>
        <v>10616663</v>
      </c>
      <c r="AD68" s="8">
        <f>[15]mar!$BL70</f>
        <v>9888541</v>
      </c>
      <c r="AE68" s="8">
        <f>[16]abr!$BL70</f>
        <v>2005152</v>
      </c>
      <c r="AF68" s="8">
        <f>[17]maio!$BL70</f>
        <v>16300701</v>
      </c>
      <c r="AG68" s="8">
        <f>[18]jun!$BL70</f>
        <v>2052361</v>
      </c>
      <c r="AH68" s="8">
        <f>[19]jul!$BL70</f>
        <v>6891173</v>
      </c>
      <c r="AI68" s="8">
        <f>[20]ago!$BL70</f>
        <v>10572039</v>
      </c>
      <c r="AJ68" s="8">
        <f>[21]set!$BL70</f>
        <v>7090557</v>
      </c>
      <c r="AK68" s="8">
        <f>[22]out!$BL70</f>
        <v>16633676</v>
      </c>
      <c r="AL68" s="8">
        <f>[23]nov!$BL70</f>
        <v>2756302</v>
      </c>
      <c r="AM68" s="8">
        <f>[24]dez!$BL70</f>
        <v>11348303</v>
      </c>
      <c r="AN68" s="8">
        <f>[25]jan!$BL70</f>
        <v>2309563</v>
      </c>
      <c r="AO68" s="8">
        <f>[26]fev!$BL70</f>
        <v>10796518</v>
      </c>
      <c r="AP68" s="8">
        <f>[27]mar!$BL70</f>
        <v>11893282</v>
      </c>
      <c r="AQ68" s="8">
        <f>[28]abr!$BL70</f>
        <v>7587961</v>
      </c>
      <c r="AR68" s="8"/>
      <c r="AS68" s="8"/>
      <c r="AT68" s="8"/>
      <c r="AU68" s="8"/>
      <c r="AV68" s="8"/>
      <c r="AW68" s="8"/>
      <c r="AX68" s="8"/>
      <c r="AY68" s="8"/>
    </row>
    <row r="69" spans="2:51" ht="22.5" outlineLevel="2" x14ac:dyDescent="0.25">
      <c r="B69" s="4" t="s">
        <v>43</v>
      </c>
      <c r="C69" s="5" t="s">
        <v>198</v>
      </c>
      <c r="D69" s="8">
        <v>1588982</v>
      </c>
      <c r="E69" s="8">
        <v>2073595</v>
      </c>
      <c r="F69" s="8">
        <v>1636507</v>
      </c>
      <c r="G69" s="8">
        <v>1709281</v>
      </c>
      <c r="H69" s="8">
        <v>1866360</v>
      </c>
      <c r="I69" s="8">
        <v>1926112</v>
      </c>
      <c r="J69" s="8">
        <v>1222676</v>
      </c>
      <c r="K69" s="8">
        <v>3625912</v>
      </c>
      <c r="L69" s="8">
        <v>1589006</v>
      </c>
      <c r="M69" s="8">
        <v>1745032</v>
      </c>
      <c r="N69" s="8">
        <v>989301</v>
      </c>
      <c r="O69" s="8">
        <v>1547838</v>
      </c>
      <c r="P69" s="8">
        <f>[1]jan!$BL71</f>
        <v>1833150</v>
      </c>
      <c r="Q69" s="8">
        <f>[2]fev!$BL71</f>
        <v>1908006</v>
      </c>
      <c r="R69" s="8">
        <f>[3]mar!$BL71</f>
        <v>1759435</v>
      </c>
      <c r="S69" s="8">
        <f>[4]abr!$BL71</f>
        <v>1961894</v>
      </c>
      <c r="T69" s="8">
        <f>[5]maio!$BL71</f>
        <v>2130087</v>
      </c>
      <c r="U69" s="8">
        <f>[6]jun!$BL71</f>
        <v>2300038</v>
      </c>
      <c r="V69" s="8">
        <f>[7]jul!$BL71</f>
        <v>1874656</v>
      </c>
      <c r="W69" s="8">
        <f>[8]ago!$BL71</f>
        <v>2190237</v>
      </c>
      <c r="X69" s="8">
        <f>[9]set!$BL71</f>
        <v>2590538</v>
      </c>
      <c r="Y69" s="8">
        <f>[10]out!$BL71</f>
        <v>3063781</v>
      </c>
      <c r="Z69" s="8">
        <f>[11]nov!$BL71</f>
        <v>1695806</v>
      </c>
      <c r="AA69" s="8">
        <f>[12]dez!$BL71</f>
        <v>1894510</v>
      </c>
      <c r="AB69" s="8">
        <f>[13]jan!$BL71</f>
        <v>2387264</v>
      </c>
      <c r="AC69" s="8">
        <f>[14]fev!$BL71</f>
        <v>3061024</v>
      </c>
      <c r="AD69" s="8">
        <f>[15]mar!$BL71</f>
        <v>2005312</v>
      </c>
      <c r="AE69" s="8">
        <f>[16]abr!$BL71</f>
        <v>2257747</v>
      </c>
      <c r="AF69" s="8">
        <f>[17]maio!$BL71</f>
        <v>2227413</v>
      </c>
      <c r="AG69" s="8">
        <f>[18]jun!$BL71</f>
        <v>1691026</v>
      </c>
      <c r="AH69" s="8">
        <f>[19]jul!$BL71</f>
        <v>2506013</v>
      </c>
      <c r="AI69" s="8">
        <f>[20]ago!$BL71</f>
        <v>2000673</v>
      </c>
      <c r="AJ69" s="8">
        <f>[21]set!$BL71</f>
        <v>2058017</v>
      </c>
      <c r="AK69" s="8">
        <f>[22]out!$BL71</f>
        <v>2635977</v>
      </c>
      <c r="AL69" s="8">
        <f>[23]nov!$BL71</f>
        <v>2135213</v>
      </c>
      <c r="AM69" s="8">
        <f>[24]dez!$BL71</f>
        <v>1981173</v>
      </c>
      <c r="AN69" s="8">
        <f>[25]jan!$BL71</f>
        <v>1712446</v>
      </c>
      <c r="AO69" s="8">
        <f>[26]fev!$BL71</f>
        <v>1166167</v>
      </c>
      <c r="AP69" s="8">
        <f>[27]mar!$BL71</f>
        <v>2014027</v>
      </c>
      <c r="AQ69" s="8">
        <f>[28]abr!$BL71</f>
        <v>2488155</v>
      </c>
      <c r="AR69" s="8"/>
      <c r="AS69" s="8"/>
      <c r="AT69" s="8"/>
      <c r="AU69" s="8"/>
      <c r="AV69" s="8"/>
      <c r="AW69" s="8"/>
      <c r="AX69" s="8"/>
      <c r="AY69" s="8"/>
    </row>
    <row r="70" spans="2:51" ht="25.5" outlineLevel="1" x14ac:dyDescent="0.25">
      <c r="B70" s="16">
        <v>21</v>
      </c>
      <c r="C70" s="17" t="s">
        <v>199</v>
      </c>
      <c r="D70" s="18">
        <v>14472592</v>
      </c>
      <c r="E70" s="18">
        <v>14415078</v>
      </c>
      <c r="F70" s="18">
        <v>14915990</v>
      </c>
      <c r="G70" s="18">
        <v>15189359</v>
      </c>
      <c r="H70" s="18">
        <v>17288352</v>
      </c>
      <c r="I70" s="18">
        <v>16925277</v>
      </c>
      <c r="J70" s="18">
        <v>3183645</v>
      </c>
      <c r="K70" s="18">
        <v>16866515</v>
      </c>
      <c r="L70" s="18">
        <v>16529669</v>
      </c>
      <c r="M70" s="18">
        <v>14868135</v>
      </c>
      <c r="N70" s="18">
        <v>23947327</v>
      </c>
      <c r="O70" s="18">
        <v>4417238</v>
      </c>
      <c r="P70" s="18">
        <f>[1]jan!$BL72</f>
        <v>16510990</v>
      </c>
      <c r="Q70" s="18">
        <f>[2]fev!$BL72</f>
        <v>13266006</v>
      </c>
      <c r="R70" s="18">
        <f>[3]mar!$BL72</f>
        <v>11947325</v>
      </c>
      <c r="S70" s="18">
        <f>[4]abr!$BL72</f>
        <v>29765703</v>
      </c>
      <c r="T70" s="18">
        <f>[5]maio!$BL72</f>
        <v>15713267</v>
      </c>
      <c r="U70" s="18">
        <f>[6]jun!$BL72</f>
        <v>9940659</v>
      </c>
      <c r="V70" s="18">
        <f>[7]jul!$BL72</f>
        <v>12253906</v>
      </c>
      <c r="W70" s="18">
        <f>[8]ago!$BL72</f>
        <v>13291501</v>
      </c>
      <c r="X70" s="18">
        <f>[9]set!$BL72</f>
        <v>12153632</v>
      </c>
      <c r="Y70" s="18">
        <f>[10]out!$BL72</f>
        <v>13846173</v>
      </c>
      <c r="Z70" s="18">
        <f>[11]nov!$BL72</f>
        <v>22048546</v>
      </c>
      <c r="AA70" s="18">
        <f>[12]dez!$BL72</f>
        <v>7432906</v>
      </c>
      <c r="AB70" s="18">
        <f>[13]jan!$BL72</f>
        <v>14505980</v>
      </c>
      <c r="AC70" s="18">
        <f>[14]fev!$BL72</f>
        <v>19391497</v>
      </c>
      <c r="AD70" s="18">
        <f>[15]mar!$BL72</f>
        <v>5487269</v>
      </c>
      <c r="AE70" s="18">
        <f>[16]abr!$BL72</f>
        <v>14122026</v>
      </c>
      <c r="AF70" s="18">
        <f>[17]maio!$BL72</f>
        <v>14592571</v>
      </c>
      <c r="AG70" s="18">
        <f>[18]jun!$BL72</f>
        <v>15382297</v>
      </c>
      <c r="AH70" s="18">
        <f>[19]jul!$BL72</f>
        <v>14819368</v>
      </c>
      <c r="AI70" s="18">
        <f>[20]ago!$BL72</f>
        <v>13263342</v>
      </c>
      <c r="AJ70" s="18">
        <f>[21]set!$BL72</f>
        <v>10578925</v>
      </c>
      <c r="AK70" s="18">
        <f>[22]out!$BL72</f>
        <v>13072476</v>
      </c>
      <c r="AL70" s="18">
        <f>[23]nov!$BL72</f>
        <v>14455262</v>
      </c>
      <c r="AM70" s="18">
        <f>[24]dez!$BL72</f>
        <v>18225528</v>
      </c>
      <c r="AN70" s="18">
        <f>[25]jan!$BL72</f>
        <v>6104930</v>
      </c>
      <c r="AO70" s="18">
        <f>[26]fev!$BL72</f>
        <v>7680865</v>
      </c>
      <c r="AP70" s="18">
        <f>[27]mar!$BL72</f>
        <v>17672844</v>
      </c>
      <c r="AQ70" s="18">
        <f>[28]abr!$BL72</f>
        <v>7709867</v>
      </c>
      <c r="AR70" s="18"/>
      <c r="AS70" s="18"/>
      <c r="AT70" s="18"/>
      <c r="AU70" s="18"/>
      <c r="AV70" s="18"/>
      <c r="AW70" s="18"/>
      <c r="AX70" s="18"/>
      <c r="AY70" s="18"/>
    </row>
    <row r="71" spans="2:51" ht="22.5" outlineLevel="2" x14ac:dyDescent="0.25">
      <c r="B71" s="4" t="s">
        <v>44</v>
      </c>
      <c r="C71" s="5" t="s">
        <v>200</v>
      </c>
      <c r="D71" s="8">
        <v>12384583</v>
      </c>
      <c r="E71" s="8">
        <v>12052732</v>
      </c>
      <c r="F71" s="8">
        <v>11955426</v>
      </c>
      <c r="G71" s="8">
        <v>12570202</v>
      </c>
      <c r="H71" s="8">
        <v>14261113</v>
      </c>
      <c r="I71" s="8">
        <v>13968498</v>
      </c>
      <c r="J71" s="8">
        <v>758522</v>
      </c>
      <c r="K71" s="8">
        <v>13831558</v>
      </c>
      <c r="L71" s="8">
        <v>13497851</v>
      </c>
      <c r="M71" s="8">
        <v>11999514</v>
      </c>
      <c r="N71" s="8">
        <v>20130303</v>
      </c>
      <c r="O71" s="8">
        <v>1381578</v>
      </c>
      <c r="P71" s="8">
        <f>[1]jan!$BL73</f>
        <v>13026592</v>
      </c>
      <c r="Q71" s="8">
        <f>[2]fev!$BL73</f>
        <v>10685100</v>
      </c>
      <c r="R71" s="8">
        <f>[3]mar!$BL73</f>
        <v>8351118</v>
      </c>
      <c r="S71" s="8">
        <f>[4]abr!$BL73</f>
        <v>25729879</v>
      </c>
      <c r="T71" s="8">
        <f>[5]maio!$BL73</f>
        <v>13085526</v>
      </c>
      <c r="U71" s="8">
        <f>[6]jun!$BL73</f>
        <v>7272981</v>
      </c>
      <c r="V71" s="8">
        <f>[7]jul!$BL73</f>
        <v>9675426</v>
      </c>
      <c r="W71" s="8">
        <f>[8]ago!$BL73</f>
        <v>10149322</v>
      </c>
      <c r="X71" s="8">
        <f>[9]set!$BL73</f>
        <v>9323218</v>
      </c>
      <c r="Y71" s="8">
        <f>[10]out!$BL73</f>
        <v>10949009</v>
      </c>
      <c r="Z71" s="8">
        <f>[11]nov!$BL73</f>
        <v>18832584</v>
      </c>
      <c r="AA71" s="8">
        <f>[12]dez!$BL73</f>
        <v>4661946</v>
      </c>
      <c r="AB71" s="8">
        <f>[13]jan!$BL73</f>
        <v>11306061</v>
      </c>
      <c r="AC71" s="8">
        <f>[14]fev!$BL73</f>
        <v>16888458</v>
      </c>
      <c r="AD71" s="8">
        <f>[15]mar!$BL73</f>
        <v>2339834</v>
      </c>
      <c r="AE71" s="8">
        <f>[16]abr!$BL73</f>
        <v>10765716</v>
      </c>
      <c r="AF71" s="8">
        <f>[17]maio!$BL73</f>
        <v>10558426</v>
      </c>
      <c r="AG71" s="8">
        <f>[18]jun!$BL73</f>
        <v>11800101</v>
      </c>
      <c r="AH71" s="8">
        <f>[19]jul!$BL73</f>
        <v>10948426</v>
      </c>
      <c r="AI71" s="8">
        <f>[20]ago!$BL73</f>
        <v>10618492</v>
      </c>
      <c r="AJ71" s="8">
        <f>[21]set!$BL73</f>
        <v>7678791</v>
      </c>
      <c r="AK71" s="8">
        <f>[22]out!$BL73</f>
        <v>9316646</v>
      </c>
      <c r="AL71" s="8">
        <f>[23]nov!$BL73</f>
        <v>11696280</v>
      </c>
      <c r="AM71" s="8">
        <f>[24]dez!$BL73</f>
        <v>15593342</v>
      </c>
      <c r="AN71" s="8">
        <f>[25]jan!$BL73</f>
        <v>3184684</v>
      </c>
      <c r="AO71" s="8">
        <f>[26]fev!$BL73</f>
        <v>5004325</v>
      </c>
      <c r="AP71" s="8">
        <f>[27]mar!$BL73</f>
        <v>14031707</v>
      </c>
      <c r="AQ71" s="8">
        <f>[28]abr!$BL73</f>
        <v>3863604</v>
      </c>
      <c r="AR71" s="8"/>
      <c r="AS71" s="8"/>
      <c r="AT71" s="8"/>
      <c r="AU71" s="8"/>
      <c r="AV71" s="8"/>
      <c r="AW71" s="8"/>
      <c r="AX71" s="8"/>
      <c r="AY71" s="8"/>
    </row>
    <row r="72" spans="2:51" outlineLevel="2" x14ac:dyDescent="0.25">
      <c r="B72" s="4" t="s">
        <v>45</v>
      </c>
      <c r="C72" s="5" t="s">
        <v>201</v>
      </c>
      <c r="D72" s="8">
        <v>720158</v>
      </c>
      <c r="E72" s="8">
        <v>1045515</v>
      </c>
      <c r="F72" s="8">
        <v>1415252</v>
      </c>
      <c r="G72" s="8">
        <v>1439951</v>
      </c>
      <c r="H72" s="8">
        <v>1347155</v>
      </c>
      <c r="I72" s="8">
        <v>892514</v>
      </c>
      <c r="J72" s="8">
        <v>1107518</v>
      </c>
      <c r="K72" s="8">
        <v>1493818</v>
      </c>
      <c r="L72" s="8">
        <v>1609953</v>
      </c>
      <c r="M72" s="8">
        <v>1507720</v>
      </c>
      <c r="N72" s="8">
        <v>1294147</v>
      </c>
      <c r="O72" s="8">
        <v>1274494</v>
      </c>
      <c r="P72" s="8">
        <f>[1]jan!$BL74</f>
        <v>1633062</v>
      </c>
      <c r="Q72" s="8">
        <f>[2]fev!$BL74</f>
        <v>1224666</v>
      </c>
      <c r="R72" s="8">
        <f>[3]mar!$BL74</f>
        <v>1482147</v>
      </c>
      <c r="S72" s="8">
        <f>[4]abr!$BL74</f>
        <v>1098118</v>
      </c>
      <c r="T72" s="8">
        <f>[5]maio!$BL74</f>
        <v>849726</v>
      </c>
      <c r="U72" s="8">
        <f>[6]jun!$BL74</f>
        <v>1163673</v>
      </c>
      <c r="V72" s="8">
        <f>[7]jul!$BL74</f>
        <v>1035981</v>
      </c>
      <c r="W72" s="8">
        <f>[8]ago!$BL74</f>
        <v>1446481</v>
      </c>
      <c r="X72" s="8">
        <f>[9]set!$BL74</f>
        <v>1074836</v>
      </c>
      <c r="Y72" s="8">
        <f>[10]out!$BL74</f>
        <v>1162288</v>
      </c>
      <c r="Z72" s="8">
        <f>[11]nov!$BL74</f>
        <v>1148184</v>
      </c>
      <c r="AA72" s="8">
        <f>[12]dez!$BL74</f>
        <v>1033954</v>
      </c>
      <c r="AB72" s="8">
        <f>[13]jan!$BL74</f>
        <v>1447391</v>
      </c>
      <c r="AC72" s="8">
        <f>[14]fev!$BL74</f>
        <v>1295900</v>
      </c>
      <c r="AD72" s="8">
        <f>[15]mar!$BL74</f>
        <v>1537058</v>
      </c>
      <c r="AE72" s="8">
        <f>[16]abr!$BL74</f>
        <v>1626350</v>
      </c>
      <c r="AF72" s="8">
        <f>[17]maio!$BL74</f>
        <v>1370674</v>
      </c>
      <c r="AG72" s="8">
        <f>[18]jun!$BL74</f>
        <v>1186721</v>
      </c>
      <c r="AH72" s="8">
        <f>[19]jul!$BL74</f>
        <v>1648648</v>
      </c>
      <c r="AI72" s="8">
        <f>[20]ago!$BL74</f>
        <v>1158474</v>
      </c>
      <c r="AJ72" s="8">
        <f>[21]set!$BL74</f>
        <v>1328382</v>
      </c>
      <c r="AK72" s="8">
        <f>[22]out!$BL74</f>
        <v>1580176</v>
      </c>
      <c r="AL72" s="8">
        <f>[23]nov!$BL74</f>
        <v>1111955</v>
      </c>
      <c r="AM72" s="8">
        <f>[24]dez!$BL74</f>
        <v>807366</v>
      </c>
      <c r="AN72" s="8">
        <f>[25]jan!$BL74</f>
        <v>1470947</v>
      </c>
      <c r="AO72" s="8">
        <f>[26]fev!$BL74</f>
        <v>1492940</v>
      </c>
      <c r="AP72" s="8">
        <f>[27]mar!$BL74</f>
        <v>1449478</v>
      </c>
      <c r="AQ72" s="8">
        <f>[28]abr!$BL74</f>
        <v>1747860</v>
      </c>
      <c r="AR72" s="8"/>
      <c r="AS72" s="8"/>
      <c r="AT72" s="8"/>
      <c r="AU72" s="8"/>
      <c r="AV72" s="8"/>
      <c r="AW72" s="8"/>
      <c r="AX72" s="8"/>
      <c r="AY72" s="8"/>
    </row>
    <row r="73" spans="2:51" outlineLevel="2" x14ac:dyDescent="0.25">
      <c r="B73" s="4" t="s">
        <v>46</v>
      </c>
      <c r="C73" s="5" t="s">
        <v>202</v>
      </c>
      <c r="D73" s="8">
        <v>1198050</v>
      </c>
      <c r="E73" s="8">
        <v>1226868</v>
      </c>
      <c r="F73" s="8">
        <v>1412768</v>
      </c>
      <c r="G73" s="8">
        <v>1072057</v>
      </c>
      <c r="H73" s="8">
        <v>1535303</v>
      </c>
      <c r="I73" s="8">
        <v>1841732</v>
      </c>
      <c r="J73" s="8">
        <v>1200193</v>
      </c>
      <c r="K73" s="8">
        <v>1366073</v>
      </c>
      <c r="L73" s="8">
        <v>1260996</v>
      </c>
      <c r="M73" s="8">
        <v>1230738</v>
      </c>
      <c r="N73" s="8">
        <v>2346849</v>
      </c>
      <c r="O73" s="8">
        <v>1550585</v>
      </c>
      <c r="P73" s="8">
        <f>[1]jan!$BL75</f>
        <v>1684313</v>
      </c>
      <c r="Q73" s="8">
        <f>[2]fev!$BL75</f>
        <v>1175438</v>
      </c>
      <c r="R73" s="8">
        <f>[3]mar!$BL75</f>
        <v>1970926</v>
      </c>
      <c r="S73" s="8">
        <f>[4]abr!$BL75</f>
        <v>2762631</v>
      </c>
      <c r="T73" s="8">
        <f>[5]maio!$BL75</f>
        <v>1592738</v>
      </c>
      <c r="U73" s="8">
        <f>[6]jun!$BL75</f>
        <v>1274273</v>
      </c>
      <c r="V73" s="8">
        <f>[7]jul!$BL75</f>
        <v>1350481</v>
      </c>
      <c r="W73" s="8">
        <f>[8]ago!$BL75</f>
        <v>1483609</v>
      </c>
      <c r="X73" s="8">
        <f>[9]set!$BL75</f>
        <v>1520564</v>
      </c>
      <c r="Y73" s="8">
        <f>[10]out!$BL75</f>
        <v>1449103</v>
      </c>
      <c r="Z73" s="8">
        <f>[11]nov!$BL75</f>
        <v>1856042</v>
      </c>
      <c r="AA73" s="8">
        <f>[12]dez!$BL75</f>
        <v>1532792</v>
      </c>
      <c r="AB73" s="8">
        <f>[13]jan!$BL75</f>
        <v>1575938</v>
      </c>
      <c r="AC73" s="8">
        <f>[14]fev!$BL75</f>
        <v>1050031</v>
      </c>
      <c r="AD73" s="8">
        <f>[15]mar!$BL75</f>
        <v>1418423</v>
      </c>
      <c r="AE73" s="8">
        <f>[16]abr!$BL75</f>
        <v>1486923</v>
      </c>
      <c r="AF73" s="8">
        <f>[17]maio!$BL75</f>
        <v>2409708</v>
      </c>
      <c r="AG73" s="8">
        <f>[18]jun!$BL75</f>
        <v>2124867</v>
      </c>
      <c r="AH73" s="8">
        <f>[19]jul!$BL75</f>
        <v>1997386</v>
      </c>
      <c r="AI73" s="8">
        <f>[20]ago!$BL75</f>
        <v>1189548</v>
      </c>
      <c r="AJ73" s="8">
        <f>[21]set!$BL75</f>
        <v>1338290</v>
      </c>
      <c r="AK73" s="8">
        <f>[22]out!$BL75</f>
        <v>1870391</v>
      </c>
      <c r="AL73" s="8">
        <f>[23]nov!$BL75</f>
        <v>1414032</v>
      </c>
      <c r="AM73" s="8">
        <f>[24]dez!$BL75</f>
        <v>1596978</v>
      </c>
      <c r="AN73" s="8">
        <f>[25]jan!$BL75</f>
        <v>1162911</v>
      </c>
      <c r="AO73" s="8">
        <f>[26]fev!$BL75</f>
        <v>1005586</v>
      </c>
      <c r="AP73" s="8">
        <f>[27]mar!$BL75</f>
        <v>1808260</v>
      </c>
      <c r="AQ73" s="8">
        <f>[28]abr!$BL75</f>
        <v>1872783</v>
      </c>
      <c r="AR73" s="8"/>
      <c r="AS73" s="8"/>
      <c r="AT73" s="8"/>
      <c r="AU73" s="8"/>
      <c r="AV73" s="8"/>
      <c r="AW73" s="8"/>
      <c r="AX73" s="8"/>
      <c r="AY73" s="8"/>
    </row>
    <row r="74" spans="2:51" ht="22.5" outlineLevel="2" x14ac:dyDescent="0.25">
      <c r="B74" s="4" t="s">
        <v>47</v>
      </c>
      <c r="C74" s="5" t="s">
        <v>203</v>
      </c>
      <c r="D74" s="8">
        <v>169801</v>
      </c>
      <c r="E74" s="8">
        <v>89963</v>
      </c>
      <c r="F74" s="8">
        <v>132544</v>
      </c>
      <c r="G74" s="8">
        <v>107149</v>
      </c>
      <c r="H74" s="8">
        <v>144781</v>
      </c>
      <c r="I74" s="8">
        <v>222533</v>
      </c>
      <c r="J74" s="8">
        <v>117412</v>
      </c>
      <c r="K74" s="8">
        <v>175066</v>
      </c>
      <c r="L74" s="8">
        <v>160869</v>
      </c>
      <c r="M74" s="8">
        <v>130163</v>
      </c>
      <c r="N74" s="8">
        <v>176028</v>
      </c>
      <c r="O74" s="8">
        <v>210581</v>
      </c>
      <c r="P74" s="8">
        <f>[1]jan!$BL76</f>
        <v>167023</v>
      </c>
      <c r="Q74" s="8">
        <f>[2]fev!$BL76</f>
        <v>180802</v>
      </c>
      <c r="R74" s="8">
        <f>[3]mar!$BL76</f>
        <v>143134</v>
      </c>
      <c r="S74" s="8">
        <f>[4]abr!$BL76</f>
        <v>175075</v>
      </c>
      <c r="T74" s="8">
        <f>[5]maio!$BL76</f>
        <v>185277</v>
      </c>
      <c r="U74" s="8">
        <f>[6]jun!$BL76</f>
        <v>229732</v>
      </c>
      <c r="V74" s="8">
        <f>[7]jul!$BL76</f>
        <v>192018</v>
      </c>
      <c r="W74" s="8">
        <f>[8]ago!$BL76</f>
        <v>212089</v>
      </c>
      <c r="X74" s="8">
        <f>[9]set!$BL76</f>
        <v>235014</v>
      </c>
      <c r="Y74" s="8">
        <f>[10]out!$BL76</f>
        <v>285773</v>
      </c>
      <c r="Z74" s="8">
        <f>[11]nov!$BL76</f>
        <v>211736</v>
      </c>
      <c r="AA74" s="8">
        <f>[12]dez!$BL76</f>
        <v>204214</v>
      </c>
      <c r="AB74" s="8">
        <f>[13]jan!$BL76</f>
        <v>176590</v>
      </c>
      <c r="AC74" s="8">
        <f>[14]fev!$BL76</f>
        <v>157108</v>
      </c>
      <c r="AD74" s="8">
        <f>[15]mar!$BL76</f>
        <v>191954</v>
      </c>
      <c r="AE74" s="8">
        <f>[16]abr!$BL76</f>
        <v>243037</v>
      </c>
      <c r="AF74" s="8">
        <f>[17]maio!$BL76</f>
        <v>253763</v>
      </c>
      <c r="AG74" s="8">
        <f>[18]jun!$BL76</f>
        <v>270608</v>
      </c>
      <c r="AH74" s="8">
        <f>[19]jul!$BL76</f>
        <v>224908</v>
      </c>
      <c r="AI74" s="8">
        <f>[20]ago!$BL76</f>
        <v>296828</v>
      </c>
      <c r="AJ74" s="8">
        <f>[21]set!$BL76</f>
        <v>233462</v>
      </c>
      <c r="AK74" s="8">
        <f>[22]out!$BL76</f>
        <v>305263</v>
      </c>
      <c r="AL74" s="8">
        <f>[23]nov!$BL76</f>
        <v>232995</v>
      </c>
      <c r="AM74" s="8">
        <f>[24]dez!$BL76</f>
        <v>227842</v>
      </c>
      <c r="AN74" s="8">
        <f>[25]jan!$BL76</f>
        <v>286388</v>
      </c>
      <c r="AO74" s="8">
        <f>[26]fev!$BL76</f>
        <v>178014</v>
      </c>
      <c r="AP74" s="8">
        <f>[27]mar!$BL76</f>
        <v>383399</v>
      </c>
      <c r="AQ74" s="8">
        <f>[28]abr!$BL76</f>
        <v>225620</v>
      </c>
      <c r="AR74" s="8"/>
      <c r="AS74" s="8"/>
      <c r="AT74" s="8"/>
      <c r="AU74" s="8"/>
      <c r="AV74" s="8"/>
      <c r="AW74" s="8"/>
      <c r="AX74" s="8"/>
      <c r="AY74" s="8"/>
    </row>
    <row r="75" spans="2:51" outlineLevel="1" x14ac:dyDescent="0.25">
      <c r="B75" s="16">
        <v>22</v>
      </c>
      <c r="C75" s="17" t="s">
        <v>204</v>
      </c>
      <c r="D75" s="18">
        <v>235926</v>
      </c>
      <c r="E75" s="18">
        <v>95489</v>
      </c>
      <c r="F75" s="18">
        <v>93057</v>
      </c>
      <c r="G75" s="18">
        <v>253978</v>
      </c>
      <c r="H75" s="18">
        <v>879536</v>
      </c>
      <c r="I75" s="18">
        <v>256049</v>
      </c>
      <c r="J75" s="18">
        <v>148979</v>
      </c>
      <c r="K75" s="18">
        <v>218087</v>
      </c>
      <c r="L75" s="18">
        <v>45458</v>
      </c>
      <c r="M75" s="18">
        <v>268762</v>
      </c>
      <c r="N75" s="18">
        <v>624261</v>
      </c>
      <c r="O75" s="18">
        <v>379707</v>
      </c>
      <c r="P75" s="18">
        <f>[1]jan!$BL77</f>
        <v>186911</v>
      </c>
      <c r="Q75" s="18">
        <f>[2]fev!$BL77</f>
        <v>200503</v>
      </c>
      <c r="R75" s="18">
        <f>[3]mar!$BL77</f>
        <v>68095</v>
      </c>
      <c r="S75" s="18">
        <f>[4]abr!$BL77</f>
        <v>513419</v>
      </c>
      <c r="T75" s="18">
        <f>[5]maio!$BL77</f>
        <v>748409</v>
      </c>
      <c r="U75" s="18">
        <f>[6]jun!$BL77</f>
        <v>101313</v>
      </c>
      <c r="V75" s="18">
        <f>[7]jul!$BL77</f>
        <v>150713</v>
      </c>
      <c r="W75" s="18">
        <f>[8]ago!$BL77</f>
        <v>133162</v>
      </c>
      <c r="X75" s="18">
        <f>[9]set!$BL77</f>
        <v>456966</v>
      </c>
      <c r="Y75" s="18">
        <f>[10]out!$BL77</f>
        <v>318300</v>
      </c>
      <c r="Z75" s="18">
        <f>[11]nov!$BL77</f>
        <v>497776</v>
      </c>
      <c r="AA75" s="18">
        <f>[12]dez!$BL77</f>
        <v>261881</v>
      </c>
      <c r="AB75" s="18">
        <f>[13]jan!$BL77</f>
        <v>246773</v>
      </c>
      <c r="AC75" s="18">
        <f>[14]fev!$BL77</f>
        <v>525916</v>
      </c>
      <c r="AD75" s="18">
        <f>[15]mar!$BL77</f>
        <v>69395</v>
      </c>
      <c r="AE75" s="18">
        <f>[16]abr!$BL77</f>
        <v>1055928</v>
      </c>
      <c r="AF75" s="18">
        <f>[17]maio!$BL77</f>
        <v>844696</v>
      </c>
      <c r="AG75" s="18">
        <f>[18]jun!$BL77</f>
        <v>232484</v>
      </c>
      <c r="AH75" s="18">
        <f>[19]jul!$BL77</f>
        <v>259872</v>
      </c>
      <c r="AI75" s="18">
        <f>[20]ago!$BL77</f>
        <v>102646</v>
      </c>
      <c r="AJ75" s="18">
        <f>[21]set!$BL77</f>
        <v>294721</v>
      </c>
      <c r="AK75" s="18">
        <f>[22]out!$BL77</f>
        <v>432244</v>
      </c>
      <c r="AL75" s="18">
        <f>[23]nov!$BL77</f>
        <v>353919</v>
      </c>
      <c r="AM75" s="18">
        <f>[24]dez!$BL77</f>
        <v>161044</v>
      </c>
      <c r="AN75" s="18">
        <f>[25]jan!$BL77</f>
        <v>477469</v>
      </c>
      <c r="AO75" s="18">
        <f>[26]fev!$BL77</f>
        <v>170515</v>
      </c>
      <c r="AP75" s="18">
        <f>[27]mar!$BL77</f>
        <v>1074918</v>
      </c>
      <c r="AQ75" s="18">
        <f>[28]abr!$BL77</f>
        <v>681029</v>
      </c>
      <c r="AR75" s="18"/>
      <c r="AS75" s="18"/>
      <c r="AT75" s="18"/>
      <c r="AU75" s="18"/>
      <c r="AV75" s="18"/>
      <c r="AW75" s="18"/>
      <c r="AX75" s="18"/>
      <c r="AY75" s="18"/>
    </row>
    <row r="76" spans="2:51" outlineLevel="2" x14ac:dyDescent="0.25">
      <c r="B76" s="4" t="s">
        <v>48</v>
      </c>
      <c r="C76" s="5" t="s">
        <v>205</v>
      </c>
      <c r="D76" s="8">
        <v>235926</v>
      </c>
      <c r="E76" s="8">
        <v>95489</v>
      </c>
      <c r="F76" s="8">
        <v>93057</v>
      </c>
      <c r="G76" s="8">
        <v>253978</v>
      </c>
      <c r="H76" s="8">
        <v>879498</v>
      </c>
      <c r="I76" s="8">
        <v>255887</v>
      </c>
      <c r="J76" s="8">
        <v>148979</v>
      </c>
      <c r="K76" s="8">
        <v>218087</v>
      </c>
      <c r="L76" s="8">
        <v>45458</v>
      </c>
      <c r="M76" s="8">
        <v>268762</v>
      </c>
      <c r="N76" s="8">
        <v>624261</v>
      </c>
      <c r="O76" s="8">
        <v>379707</v>
      </c>
      <c r="P76" s="8">
        <f>[1]jan!$BL78</f>
        <v>186911</v>
      </c>
      <c r="Q76" s="8">
        <f>[2]fev!$BL78</f>
        <v>200503</v>
      </c>
      <c r="R76" s="8">
        <f>[3]mar!$BL78</f>
        <v>68095</v>
      </c>
      <c r="S76" s="8">
        <f>[4]abr!$BL78</f>
        <v>513419</v>
      </c>
      <c r="T76" s="8">
        <f>[5]maio!$BL78</f>
        <v>748409</v>
      </c>
      <c r="U76" s="8">
        <f>[6]jun!$BL78</f>
        <v>101313</v>
      </c>
      <c r="V76" s="8">
        <f>[7]jul!$BL78</f>
        <v>148893</v>
      </c>
      <c r="W76" s="8">
        <f>[8]ago!$BL78</f>
        <v>133162</v>
      </c>
      <c r="X76" s="8">
        <f>[9]set!$BL78</f>
        <v>456966</v>
      </c>
      <c r="Y76" s="8">
        <f>[10]out!$BL78</f>
        <v>318300</v>
      </c>
      <c r="Z76" s="8">
        <f>[11]nov!$BL78</f>
        <v>497776</v>
      </c>
      <c r="AA76" s="8">
        <f>[12]dez!$BL78</f>
        <v>261881</v>
      </c>
      <c r="AB76" s="8">
        <f>[13]jan!$BL78</f>
        <v>246773</v>
      </c>
      <c r="AC76" s="8">
        <f>[14]fev!$BL78</f>
        <v>525916</v>
      </c>
      <c r="AD76" s="8">
        <f>[15]mar!$BL78</f>
        <v>69395</v>
      </c>
      <c r="AE76" s="8">
        <f>[16]abr!$BL78</f>
        <v>1055928</v>
      </c>
      <c r="AF76" s="8">
        <f>[17]maio!$BL78</f>
        <v>844696</v>
      </c>
      <c r="AG76" s="8">
        <f>[18]jun!$BL78</f>
        <v>232484</v>
      </c>
      <c r="AH76" s="8">
        <f>[19]jul!$BL78</f>
        <v>259872</v>
      </c>
      <c r="AI76" s="8">
        <f>[20]ago!$BL78</f>
        <v>100863</v>
      </c>
      <c r="AJ76" s="8">
        <f>[21]set!$BL78</f>
        <v>294721</v>
      </c>
      <c r="AK76" s="8">
        <f>[22]out!$BL78</f>
        <v>431200</v>
      </c>
      <c r="AL76" s="8">
        <f>[23]nov!$BL78</f>
        <v>353919</v>
      </c>
      <c r="AM76" s="8">
        <f>[24]dez!$BL78</f>
        <v>161036</v>
      </c>
      <c r="AN76" s="8">
        <f>[25]jan!$BL78</f>
        <v>477469</v>
      </c>
      <c r="AO76" s="8">
        <f>[26]fev!$BL78</f>
        <v>170515</v>
      </c>
      <c r="AP76" s="8">
        <f>[27]mar!$BL78</f>
        <v>1074918</v>
      </c>
      <c r="AQ76" s="8">
        <f>[28]abr!$BL78</f>
        <v>670979</v>
      </c>
      <c r="AR76" s="8"/>
      <c r="AS76" s="8"/>
      <c r="AT76" s="8"/>
      <c r="AU76" s="8"/>
      <c r="AV76" s="8"/>
      <c r="AW76" s="8"/>
      <c r="AX76" s="8"/>
      <c r="AY76" s="8"/>
    </row>
    <row r="77" spans="2:51" outlineLevel="2" x14ac:dyDescent="0.25">
      <c r="B77" s="4" t="s">
        <v>49</v>
      </c>
      <c r="C77" s="5" t="s">
        <v>206</v>
      </c>
      <c r="D77" s="8">
        <v>0</v>
      </c>
      <c r="E77" s="8">
        <v>0</v>
      </c>
      <c r="F77" s="8">
        <v>0</v>
      </c>
      <c r="G77" s="8">
        <v>0</v>
      </c>
      <c r="H77" s="8">
        <v>38</v>
      </c>
      <c r="I77" s="8">
        <v>162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f>[1]jan!$BL79</f>
        <v>0</v>
      </c>
      <c r="Q77" s="8">
        <f>[2]fev!$BL79</f>
        <v>0</v>
      </c>
      <c r="R77" s="8">
        <f>[3]mar!$BL79</f>
        <v>0</v>
      </c>
      <c r="S77" s="8">
        <f>[4]abr!$BL79</f>
        <v>0</v>
      </c>
      <c r="T77" s="8">
        <f>[5]maio!$BL79</f>
        <v>0</v>
      </c>
      <c r="U77" s="8">
        <f>[6]jun!$BL79</f>
        <v>0</v>
      </c>
      <c r="V77" s="8">
        <f>[7]jul!$BL79</f>
        <v>1820</v>
      </c>
      <c r="W77" s="8">
        <f>[8]ago!$BL79</f>
        <v>0</v>
      </c>
      <c r="X77" s="8">
        <f>[9]set!$BL79</f>
        <v>0</v>
      </c>
      <c r="Y77" s="8">
        <f>[10]out!$BL79</f>
        <v>0</v>
      </c>
      <c r="Z77" s="8">
        <f>[11]nov!$BL79</f>
        <v>0</v>
      </c>
      <c r="AA77" s="8">
        <f>[12]dez!$BL79</f>
        <v>0</v>
      </c>
      <c r="AB77" s="8">
        <f>[13]jan!$BL79</f>
        <v>0</v>
      </c>
      <c r="AC77" s="8">
        <f>[14]fev!$BL79</f>
        <v>0</v>
      </c>
      <c r="AD77" s="8">
        <f>[15]mar!$BL79</f>
        <v>0</v>
      </c>
      <c r="AE77" s="8">
        <f>[16]abr!$BL79</f>
        <v>0</v>
      </c>
      <c r="AF77" s="8">
        <f>[17]maio!$BL79</f>
        <v>0</v>
      </c>
      <c r="AG77" s="8">
        <f>[18]jun!$BL79</f>
        <v>0</v>
      </c>
      <c r="AH77" s="8">
        <f>[19]jul!$BL79</f>
        <v>0</v>
      </c>
      <c r="AI77" s="8">
        <f>[20]ago!$BL79</f>
        <v>1783</v>
      </c>
      <c r="AJ77" s="8">
        <f>[21]set!$BL79</f>
        <v>0</v>
      </c>
      <c r="AK77" s="8">
        <f>[22]out!$BL79</f>
        <v>1044</v>
      </c>
      <c r="AL77" s="8">
        <f>[23]nov!$BL79</f>
        <v>0</v>
      </c>
      <c r="AM77" s="8">
        <f>[24]dez!$BL79</f>
        <v>8</v>
      </c>
      <c r="AN77" s="8">
        <f>[25]jan!$BL79</f>
        <v>0</v>
      </c>
      <c r="AO77" s="8">
        <f>[26]fev!$BL79</f>
        <v>0</v>
      </c>
      <c r="AP77" s="8">
        <f>[27]mar!$BL79</f>
        <v>0</v>
      </c>
      <c r="AQ77" s="8">
        <f>[28]abr!$BL79</f>
        <v>10050</v>
      </c>
      <c r="AR77" s="8"/>
      <c r="AS77" s="8"/>
      <c r="AT77" s="8"/>
      <c r="AU77" s="8"/>
      <c r="AV77" s="8"/>
      <c r="AW77" s="8"/>
      <c r="AX77" s="8"/>
      <c r="AY77" s="8"/>
    </row>
    <row r="78" spans="2:51" outlineLevel="2" x14ac:dyDescent="0.25">
      <c r="B78" s="4" t="s">
        <v>50</v>
      </c>
      <c r="C78" s="5" t="s">
        <v>207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f>[1]jan!$BL80</f>
        <v>0</v>
      </c>
      <c r="Q78" s="8">
        <f>[2]fev!$BL80</f>
        <v>0</v>
      </c>
      <c r="R78" s="8">
        <f>[3]mar!$BL80</f>
        <v>0</v>
      </c>
      <c r="S78" s="8">
        <f>[4]abr!$BL80</f>
        <v>0</v>
      </c>
      <c r="T78" s="8">
        <f>[5]maio!$BL80</f>
        <v>0</v>
      </c>
      <c r="U78" s="8">
        <f>[6]jun!$BL80</f>
        <v>0</v>
      </c>
      <c r="V78" s="8">
        <f>[7]jul!$BL80</f>
        <v>0</v>
      </c>
      <c r="W78" s="8">
        <f>[8]ago!$BL80</f>
        <v>0</v>
      </c>
      <c r="X78" s="8">
        <f>[9]set!$BL80</f>
        <v>0</v>
      </c>
      <c r="Y78" s="8">
        <f>[10]out!$BL80</f>
        <v>0</v>
      </c>
      <c r="Z78" s="8">
        <f>[11]nov!$BL80</f>
        <v>0</v>
      </c>
      <c r="AA78" s="8">
        <f>[12]dez!$BL80</f>
        <v>0</v>
      </c>
      <c r="AB78" s="8">
        <f>[13]jan!$BL80</f>
        <v>0</v>
      </c>
      <c r="AC78" s="8">
        <f>[14]fev!$BL80</f>
        <v>0</v>
      </c>
      <c r="AD78" s="8">
        <f>[15]mar!$BL80</f>
        <v>0</v>
      </c>
      <c r="AE78" s="8">
        <f>[16]abr!$BL80</f>
        <v>0</v>
      </c>
      <c r="AF78" s="8">
        <f>[17]maio!$BL80</f>
        <v>0</v>
      </c>
      <c r="AG78" s="8">
        <f>[18]jun!$BL80</f>
        <v>0</v>
      </c>
      <c r="AH78" s="8">
        <f>[19]jul!$BL80</f>
        <v>0</v>
      </c>
      <c r="AI78" s="8">
        <f>[20]ago!$BL80</f>
        <v>0</v>
      </c>
      <c r="AJ78" s="8">
        <f>[21]set!$BL80</f>
        <v>0</v>
      </c>
      <c r="AK78" s="8">
        <f>[22]out!$BL80</f>
        <v>0</v>
      </c>
      <c r="AL78" s="8">
        <f>[23]nov!$BL80</f>
        <v>0</v>
      </c>
      <c r="AM78" s="8">
        <f>[24]dez!$BL80</f>
        <v>0</v>
      </c>
      <c r="AN78" s="8">
        <f>[25]jan!$BL80</f>
        <v>0</v>
      </c>
      <c r="AO78" s="8">
        <f>[26]fev!$BL80</f>
        <v>0</v>
      </c>
      <c r="AP78" s="8">
        <f>[27]mar!$BL80</f>
        <v>0</v>
      </c>
      <c r="AQ78" s="8">
        <f>[28]abr!$BL80</f>
        <v>0</v>
      </c>
      <c r="AR78" s="8"/>
      <c r="AS78" s="8"/>
      <c r="AT78" s="8"/>
      <c r="AU78" s="8"/>
      <c r="AV78" s="8"/>
      <c r="AW78" s="8"/>
      <c r="AX78" s="8"/>
      <c r="AY78" s="8"/>
    </row>
    <row r="79" spans="2:51" ht="38.25" customHeight="1" outlineLevel="1" x14ac:dyDescent="0.25">
      <c r="B79" s="16">
        <v>23</v>
      </c>
      <c r="C79" s="17" t="s">
        <v>208</v>
      </c>
      <c r="D79" s="18">
        <v>29047</v>
      </c>
      <c r="E79" s="18">
        <v>7632790</v>
      </c>
      <c r="F79" s="18">
        <v>1929122</v>
      </c>
      <c r="G79" s="18">
        <v>68018</v>
      </c>
      <c r="H79" s="18">
        <v>35965108</v>
      </c>
      <c r="I79" s="18">
        <v>352800</v>
      </c>
      <c r="J79" s="18">
        <v>22446490</v>
      </c>
      <c r="K79" s="18">
        <v>24534422</v>
      </c>
      <c r="L79" s="18">
        <v>97114</v>
      </c>
      <c r="M79" s="18">
        <v>237374</v>
      </c>
      <c r="N79" s="18">
        <v>26620201</v>
      </c>
      <c r="O79" s="18">
        <v>207204</v>
      </c>
      <c r="P79" s="18">
        <f>[1]jan!$BL81</f>
        <v>197021</v>
      </c>
      <c r="Q79" s="18">
        <f>[2]fev!$BL81</f>
        <v>319064</v>
      </c>
      <c r="R79" s="18">
        <f>[3]mar!$BL81</f>
        <v>118934630</v>
      </c>
      <c r="S79" s="18">
        <f>[4]abr!$BL81</f>
        <v>29881053</v>
      </c>
      <c r="T79" s="18">
        <f>[5]maio!$BL81</f>
        <v>18298051</v>
      </c>
      <c r="U79" s="18">
        <f>[6]jun!$BL81</f>
        <v>20260881</v>
      </c>
      <c r="V79" s="18">
        <f>[7]jul!$BL81</f>
        <v>14122735</v>
      </c>
      <c r="W79" s="18">
        <f>[8]ago!$BL81</f>
        <v>10925310</v>
      </c>
      <c r="X79" s="18">
        <f>[9]set!$BL81</f>
        <v>52227328</v>
      </c>
      <c r="Y79" s="18">
        <f>[10]out!$BL81</f>
        <v>10556795</v>
      </c>
      <c r="Z79" s="18">
        <f>[11]nov!$BL81</f>
        <v>38245668</v>
      </c>
      <c r="AA79" s="18">
        <f>[12]dez!$BL81</f>
        <v>40893411</v>
      </c>
      <c r="AB79" s="18">
        <f>[13]jan!$BL81</f>
        <v>58256291</v>
      </c>
      <c r="AC79" s="18">
        <f>[14]fev!$BL81</f>
        <v>27744958</v>
      </c>
      <c r="AD79" s="18">
        <f>[15]mar!$BL81</f>
        <v>55319719</v>
      </c>
      <c r="AE79" s="18">
        <f>[16]abr!$BL81</f>
        <v>13397733</v>
      </c>
      <c r="AF79" s="18">
        <f>[17]maio!$BL81</f>
        <v>91110276</v>
      </c>
      <c r="AG79" s="18">
        <f>[18]jun!$BL81</f>
        <v>61248343</v>
      </c>
      <c r="AH79" s="18">
        <f>[19]jul!$BL81</f>
        <v>55799067</v>
      </c>
      <c r="AI79" s="18">
        <f>[20]ago!$BL81</f>
        <v>24397225</v>
      </c>
      <c r="AJ79" s="18">
        <f>[21]set!$BL81</f>
        <v>17129307</v>
      </c>
      <c r="AK79" s="18">
        <f>[22]out!$BL81</f>
        <v>28712918</v>
      </c>
      <c r="AL79" s="18">
        <f>[23]nov!$BL81</f>
        <v>11743412</v>
      </c>
      <c r="AM79" s="18">
        <f>[24]dez!$BL81</f>
        <v>6218715</v>
      </c>
      <c r="AN79" s="18">
        <f>[25]jan!$BL81</f>
        <v>2327295</v>
      </c>
      <c r="AO79" s="18">
        <f>[26]fev!$BL81</f>
        <v>9747</v>
      </c>
      <c r="AP79" s="18">
        <f>[27]mar!$BL81</f>
        <v>9446633</v>
      </c>
      <c r="AQ79" s="18">
        <f>[28]abr!$BL81</f>
        <v>68411</v>
      </c>
      <c r="AR79" s="18"/>
      <c r="AS79" s="18"/>
      <c r="AT79" s="18"/>
      <c r="AU79" s="18"/>
      <c r="AV79" s="18"/>
      <c r="AW79" s="18"/>
      <c r="AX79" s="18"/>
      <c r="AY79" s="18"/>
    </row>
    <row r="80" spans="2:51" outlineLevel="2" x14ac:dyDescent="0.25">
      <c r="B80" s="4" t="s">
        <v>51</v>
      </c>
      <c r="C80" s="5" t="s">
        <v>209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f>[1]jan!$BL82</f>
        <v>0</v>
      </c>
      <c r="Q80" s="8">
        <f>[2]fev!$BL82</f>
        <v>0</v>
      </c>
      <c r="R80" s="8">
        <f>[3]mar!$BL82</f>
        <v>0</v>
      </c>
      <c r="S80" s="8">
        <f>[4]abr!$BL82</f>
        <v>0</v>
      </c>
      <c r="T80" s="8">
        <f>[5]maio!$BL82</f>
        <v>0</v>
      </c>
      <c r="U80" s="8">
        <f>[6]jun!$BL82</f>
        <v>0</v>
      </c>
      <c r="V80" s="8">
        <f>[7]jul!$BL82</f>
        <v>0</v>
      </c>
      <c r="W80" s="8">
        <f>[8]ago!$BL82</f>
        <v>0</v>
      </c>
      <c r="X80" s="8">
        <f>[9]set!$BL82</f>
        <v>0</v>
      </c>
      <c r="Y80" s="8">
        <f>[10]out!$BL82</f>
        <v>0</v>
      </c>
      <c r="Z80" s="8">
        <f>[11]nov!$BL82</f>
        <v>0</v>
      </c>
      <c r="AA80" s="8">
        <f>[12]dez!$BL82</f>
        <v>3957</v>
      </c>
      <c r="AB80" s="8">
        <f>[13]jan!$BL82</f>
        <v>0</v>
      </c>
      <c r="AC80" s="8">
        <f>[14]fev!$BL82</f>
        <v>0</v>
      </c>
      <c r="AD80" s="8">
        <f>[15]mar!$BL82</f>
        <v>0</v>
      </c>
      <c r="AE80" s="8">
        <f>[16]abr!$BL82</f>
        <v>0</v>
      </c>
      <c r="AF80" s="8">
        <f>[17]maio!$BL82</f>
        <v>0</v>
      </c>
      <c r="AG80" s="8">
        <f>[18]jun!$BL82</f>
        <v>0</v>
      </c>
      <c r="AH80" s="8">
        <f>[19]jul!$BL82</f>
        <v>3961</v>
      </c>
      <c r="AI80" s="8">
        <f>[20]ago!$BL82</f>
        <v>0</v>
      </c>
      <c r="AJ80" s="8">
        <f>[21]set!$BL82</f>
        <v>0</v>
      </c>
      <c r="AK80" s="8">
        <f>[22]out!$BL82</f>
        <v>0</v>
      </c>
      <c r="AL80" s="8">
        <f>[23]nov!$BL82</f>
        <v>0</v>
      </c>
      <c r="AM80" s="8">
        <f>[24]dez!$BL82</f>
        <v>0</v>
      </c>
      <c r="AN80" s="8">
        <f>[25]jan!$BL82</f>
        <v>0</v>
      </c>
      <c r="AO80" s="8">
        <f>[26]fev!$BL82</f>
        <v>0</v>
      </c>
      <c r="AP80" s="8">
        <f>[27]mar!$BL82</f>
        <v>0</v>
      </c>
      <c r="AQ80" s="8">
        <f>[28]abr!$BL82</f>
        <v>0</v>
      </c>
      <c r="AR80" s="8"/>
      <c r="AS80" s="8"/>
      <c r="AT80" s="8"/>
      <c r="AU80" s="8"/>
      <c r="AV80" s="8"/>
      <c r="AW80" s="8"/>
      <c r="AX80" s="8"/>
      <c r="AY80" s="8"/>
    </row>
    <row r="81" spans="2:51" outlineLevel="2" x14ac:dyDescent="0.25">
      <c r="B81" s="4" t="s">
        <v>52</v>
      </c>
      <c r="C81" s="5" t="s">
        <v>210</v>
      </c>
      <c r="D81" s="8">
        <v>28881</v>
      </c>
      <c r="E81" s="8">
        <v>7632790</v>
      </c>
      <c r="F81" s="8">
        <v>1929122</v>
      </c>
      <c r="G81" s="8">
        <v>68018</v>
      </c>
      <c r="H81" s="8">
        <v>35965108</v>
      </c>
      <c r="I81" s="8">
        <v>350279</v>
      </c>
      <c r="J81" s="8">
        <v>22446490</v>
      </c>
      <c r="K81" s="8">
        <v>24534228</v>
      </c>
      <c r="L81" s="8">
        <v>97114</v>
      </c>
      <c r="M81" s="8">
        <v>237374</v>
      </c>
      <c r="N81" s="8">
        <v>26620201</v>
      </c>
      <c r="O81" s="8">
        <v>207204</v>
      </c>
      <c r="P81" s="8">
        <f>[1]jan!$BL83</f>
        <v>197021</v>
      </c>
      <c r="Q81" s="8">
        <f>[2]fev!$BL83</f>
        <v>319064</v>
      </c>
      <c r="R81" s="8">
        <f>[3]mar!$BL83</f>
        <v>118934630</v>
      </c>
      <c r="S81" s="8">
        <f>[4]abr!$BL83</f>
        <v>29881053</v>
      </c>
      <c r="T81" s="8">
        <f>[5]maio!$BL83</f>
        <v>18298051</v>
      </c>
      <c r="U81" s="8">
        <f>[6]jun!$BL83</f>
        <v>20260881</v>
      </c>
      <c r="V81" s="8">
        <f>[7]jul!$BL83</f>
        <v>14122735</v>
      </c>
      <c r="W81" s="8">
        <f>[8]ago!$BL83</f>
        <v>10923510</v>
      </c>
      <c r="X81" s="8">
        <f>[9]set!$BL83</f>
        <v>52227328</v>
      </c>
      <c r="Y81" s="8">
        <f>[10]out!$BL83</f>
        <v>10556795</v>
      </c>
      <c r="Z81" s="8">
        <f>[11]nov!$BL83</f>
        <v>38245668</v>
      </c>
      <c r="AA81" s="8">
        <f>[12]dez!$BL83</f>
        <v>40865209</v>
      </c>
      <c r="AB81" s="8">
        <f>[13]jan!$BL83</f>
        <v>58256291</v>
      </c>
      <c r="AC81" s="8">
        <f>[14]fev!$BL83</f>
        <v>27723421</v>
      </c>
      <c r="AD81" s="8">
        <f>[15]mar!$BL83</f>
        <v>55263910</v>
      </c>
      <c r="AE81" s="8">
        <f>[16]abr!$BL83</f>
        <v>13397733</v>
      </c>
      <c r="AF81" s="8">
        <f>[17]maio!$BL83</f>
        <v>91086362</v>
      </c>
      <c r="AG81" s="8">
        <f>[18]jun!$BL83</f>
        <v>61219574</v>
      </c>
      <c r="AH81" s="8">
        <f>[19]jul!$BL83</f>
        <v>55795106</v>
      </c>
      <c r="AI81" s="8">
        <f>[20]ago!$BL83</f>
        <v>24397225</v>
      </c>
      <c r="AJ81" s="8">
        <f>[21]set!$BL83</f>
        <v>17129307</v>
      </c>
      <c r="AK81" s="8">
        <f>[22]out!$BL83</f>
        <v>28694123</v>
      </c>
      <c r="AL81" s="8">
        <f>[23]nov!$BL83</f>
        <v>11724779</v>
      </c>
      <c r="AM81" s="8">
        <f>[24]dez!$BL83</f>
        <v>6218715</v>
      </c>
      <c r="AN81" s="8">
        <f>[25]jan!$BL83</f>
        <v>2327295</v>
      </c>
      <c r="AO81" s="8">
        <f>[26]fev!$BL83</f>
        <v>9747</v>
      </c>
      <c r="AP81" s="8">
        <f>[27]mar!$BL83</f>
        <v>9429913</v>
      </c>
      <c r="AQ81" s="8">
        <f>[28]abr!$BL83</f>
        <v>39694</v>
      </c>
      <c r="AR81" s="8"/>
      <c r="AS81" s="8"/>
      <c r="AT81" s="8"/>
      <c r="AU81" s="8"/>
      <c r="AV81" s="8"/>
      <c r="AW81" s="8"/>
      <c r="AX81" s="8"/>
      <c r="AY81" s="8"/>
    </row>
    <row r="82" spans="2:51" outlineLevel="2" x14ac:dyDescent="0.25">
      <c r="B82" s="4" t="s">
        <v>53</v>
      </c>
      <c r="C82" s="5" t="s">
        <v>211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2100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f>[1]jan!$BL84</f>
        <v>0</v>
      </c>
      <c r="Q82" s="8">
        <f>[2]fev!$BL84</f>
        <v>0</v>
      </c>
      <c r="R82" s="8">
        <f>[3]mar!$BL84</f>
        <v>0</v>
      </c>
      <c r="S82" s="8">
        <f>[4]abr!$BL84</f>
        <v>0</v>
      </c>
      <c r="T82" s="8">
        <f>[5]maio!$BL84</f>
        <v>0</v>
      </c>
      <c r="U82" s="8">
        <f>[6]jun!$BL84</f>
        <v>0</v>
      </c>
      <c r="V82" s="8">
        <f>[7]jul!$BL84</f>
        <v>0</v>
      </c>
      <c r="W82" s="8">
        <f>[8]ago!$BL84</f>
        <v>1800</v>
      </c>
      <c r="X82" s="8">
        <f>[9]set!$BL84</f>
        <v>0</v>
      </c>
      <c r="Y82" s="8">
        <f>[10]out!$BL84</f>
        <v>0</v>
      </c>
      <c r="Z82" s="8">
        <f>[11]nov!$BL84</f>
        <v>0</v>
      </c>
      <c r="AA82" s="8">
        <f>[12]dez!$BL84</f>
        <v>0</v>
      </c>
      <c r="AB82" s="8">
        <f>[13]jan!$BL84</f>
        <v>0</v>
      </c>
      <c r="AC82" s="8">
        <f>[14]fev!$BL84</f>
        <v>0</v>
      </c>
      <c r="AD82" s="8">
        <f>[15]mar!$BL84</f>
        <v>0</v>
      </c>
      <c r="AE82" s="8">
        <f>[16]abr!$BL84</f>
        <v>0</v>
      </c>
      <c r="AF82" s="8">
        <f>[17]maio!$BL84</f>
        <v>0</v>
      </c>
      <c r="AG82" s="8">
        <f>[18]jun!$BL84</f>
        <v>0</v>
      </c>
      <c r="AH82" s="8">
        <f>[19]jul!$BL84</f>
        <v>0</v>
      </c>
      <c r="AI82" s="8">
        <f>[20]ago!$BL84</f>
        <v>0</v>
      </c>
      <c r="AJ82" s="8">
        <f>[21]set!$BL84</f>
        <v>0</v>
      </c>
      <c r="AK82" s="8">
        <f>[22]out!$BL84</f>
        <v>0</v>
      </c>
      <c r="AL82" s="8">
        <f>[23]nov!$BL84</f>
        <v>0</v>
      </c>
      <c r="AM82" s="8">
        <f>[24]dez!$BL84</f>
        <v>0</v>
      </c>
      <c r="AN82" s="8">
        <f>[25]jan!$BL84</f>
        <v>0</v>
      </c>
      <c r="AO82" s="8">
        <f>[26]fev!$BL84</f>
        <v>0</v>
      </c>
      <c r="AP82" s="8">
        <f>[27]mar!$BL84</f>
        <v>0</v>
      </c>
      <c r="AQ82" s="8">
        <f>[28]abr!$BL84</f>
        <v>0</v>
      </c>
      <c r="AR82" s="8"/>
      <c r="AS82" s="8"/>
      <c r="AT82" s="8"/>
      <c r="AU82" s="8"/>
      <c r="AV82" s="8"/>
      <c r="AW82" s="8"/>
      <c r="AX82" s="8"/>
      <c r="AY82" s="8"/>
    </row>
    <row r="83" spans="2:51" outlineLevel="2" x14ac:dyDescent="0.25">
      <c r="B83" s="4" t="s">
        <v>54</v>
      </c>
      <c r="C83" s="5" t="s">
        <v>212</v>
      </c>
      <c r="D83" s="8">
        <v>166</v>
      </c>
      <c r="E83" s="8">
        <v>0</v>
      </c>
      <c r="F83" s="8">
        <v>0</v>
      </c>
      <c r="G83" s="8">
        <v>0</v>
      </c>
      <c r="H83" s="8">
        <v>0</v>
      </c>
      <c r="I83" s="8">
        <v>421</v>
      </c>
      <c r="J83" s="8">
        <v>0</v>
      </c>
      <c r="K83" s="8">
        <v>194</v>
      </c>
      <c r="L83" s="8">
        <v>0</v>
      </c>
      <c r="M83" s="8">
        <v>0</v>
      </c>
      <c r="N83" s="8">
        <v>0</v>
      </c>
      <c r="O83" s="8">
        <v>0</v>
      </c>
      <c r="P83" s="8">
        <f>[1]jan!$BL85</f>
        <v>0</v>
      </c>
      <c r="Q83" s="8">
        <f>[2]fev!$BL85</f>
        <v>0</v>
      </c>
      <c r="R83" s="8">
        <f>[3]mar!$BL85</f>
        <v>0</v>
      </c>
      <c r="S83" s="8">
        <f>[4]abr!$BL85</f>
        <v>0</v>
      </c>
      <c r="T83" s="8">
        <f>[5]maio!$BL85</f>
        <v>0</v>
      </c>
      <c r="U83" s="8">
        <f>[6]jun!$BL85</f>
        <v>0</v>
      </c>
      <c r="V83" s="8">
        <f>[7]jul!$BL85</f>
        <v>0</v>
      </c>
      <c r="W83" s="8">
        <f>[8]ago!$BL85</f>
        <v>0</v>
      </c>
      <c r="X83" s="8">
        <f>[9]set!$BL85</f>
        <v>0</v>
      </c>
      <c r="Y83" s="8">
        <f>[10]out!$BL85</f>
        <v>0</v>
      </c>
      <c r="Z83" s="8">
        <f>[11]nov!$BL85</f>
        <v>0</v>
      </c>
      <c r="AA83" s="8">
        <f>[12]dez!$BL85</f>
        <v>24245</v>
      </c>
      <c r="AB83" s="8">
        <f>[13]jan!$BL85</f>
        <v>0</v>
      </c>
      <c r="AC83" s="8">
        <f>[14]fev!$BL85</f>
        <v>21537</v>
      </c>
      <c r="AD83" s="8">
        <f>[15]mar!$BL85</f>
        <v>55809</v>
      </c>
      <c r="AE83" s="8">
        <f>[16]abr!$BL85</f>
        <v>0</v>
      </c>
      <c r="AF83" s="8">
        <f>[17]maio!$BL85</f>
        <v>23914</v>
      </c>
      <c r="AG83" s="8">
        <f>[18]jun!$BL85</f>
        <v>28769</v>
      </c>
      <c r="AH83" s="8">
        <f>[19]jul!$BL85</f>
        <v>0</v>
      </c>
      <c r="AI83" s="8">
        <f>[20]ago!$BL85</f>
        <v>0</v>
      </c>
      <c r="AJ83" s="8">
        <f>[21]set!$BL85</f>
        <v>0</v>
      </c>
      <c r="AK83" s="8">
        <f>[22]out!$BL85</f>
        <v>18795</v>
      </c>
      <c r="AL83" s="8">
        <f>[23]nov!$BL85</f>
        <v>18633</v>
      </c>
      <c r="AM83" s="8">
        <f>[24]dez!$BL85</f>
        <v>0</v>
      </c>
      <c r="AN83" s="8">
        <f>[25]jan!$BL85</f>
        <v>0</v>
      </c>
      <c r="AO83" s="8">
        <f>[26]fev!$BL85</f>
        <v>0</v>
      </c>
      <c r="AP83" s="8">
        <f>[27]mar!$BL85</f>
        <v>16720</v>
      </c>
      <c r="AQ83" s="8">
        <f>[28]abr!$BL85</f>
        <v>28717</v>
      </c>
      <c r="AR83" s="8"/>
      <c r="AS83" s="8"/>
      <c r="AT83" s="8"/>
      <c r="AU83" s="8"/>
      <c r="AV83" s="8"/>
      <c r="AW83" s="8"/>
      <c r="AX83" s="8"/>
      <c r="AY83" s="8"/>
    </row>
    <row r="84" spans="2:51" outlineLevel="1" x14ac:dyDescent="0.25">
      <c r="B84" s="16">
        <v>24</v>
      </c>
      <c r="C84" s="17" t="s">
        <v>213</v>
      </c>
      <c r="D84" s="18">
        <v>172900946</v>
      </c>
      <c r="E84" s="18">
        <v>158241039</v>
      </c>
      <c r="F84" s="18">
        <v>203237950</v>
      </c>
      <c r="G84" s="18">
        <v>177726421</v>
      </c>
      <c r="H84" s="18">
        <v>167520606</v>
      </c>
      <c r="I84" s="18">
        <v>164401043</v>
      </c>
      <c r="J84" s="18">
        <v>166141395</v>
      </c>
      <c r="K84" s="18">
        <v>181617588</v>
      </c>
      <c r="L84" s="18">
        <v>174082102</v>
      </c>
      <c r="M84" s="18">
        <v>160140876</v>
      </c>
      <c r="N84" s="18">
        <v>152052279</v>
      </c>
      <c r="O84" s="18">
        <v>169333064</v>
      </c>
      <c r="P84" s="18">
        <f>[1]jan!$BL86</f>
        <v>177608212</v>
      </c>
      <c r="Q84" s="18">
        <f>[2]fev!$BL86</f>
        <v>129249190</v>
      </c>
      <c r="R84" s="18">
        <f>[3]mar!$BL86</f>
        <v>194232133</v>
      </c>
      <c r="S84" s="18">
        <f>[4]abr!$BL86</f>
        <v>191390534</v>
      </c>
      <c r="T84" s="18">
        <f>[5]maio!$BL86</f>
        <v>201948918</v>
      </c>
      <c r="U84" s="18">
        <f>[6]jun!$BL86</f>
        <v>204426052</v>
      </c>
      <c r="V84" s="18">
        <f>[7]jul!$BL86</f>
        <v>191532714</v>
      </c>
      <c r="W84" s="18">
        <f>[8]ago!$BL86</f>
        <v>187479384</v>
      </c>
      <c r="X84" s="18">
        <f>[9]set!$BL86</f>
        <v>173984579</v>
      </c>
      <c r="Y84" s="18">
        <f>[10]out!$BL86</f>
        <v>241439582</v>
      </c>
      <c r="Z84" s="18">
        <f>[11]nov!$BL86</f>
        <v>212150261</v>
      </c>
      <c r="AA84" s="18">
        <f>[12]dez!$BL86</f>
        <v>175019494</v>
      </c>
      <c r="AB84" s="18">
        <f>[13]jan!$BL86</f>
        <v>188120647</v>
      </c>
      <c r="AC84" s="18">
        <f>[14]fev!$BL86</f>
        <v>162791096</v>
      </c>
      <c r="AD84" s="18">
        <f>[15]mar!$BL86</f>
        <v>159308296</v>
      </c>
      <c r="AE84" s="18">
        <f>[16]abr!$BL86</f>
        <v>120013443</v>
      </c>
      <c r="AF84" s="18">
        <f>[17]maio!$BL86</f>
        <v>128704686</v>
      </c>
      <c r="AG84" s="18">
        <f>[18]jun!$BL86</f>
        <v>154035921</v>
      </c>
      <c r="AH84" s="18">
        <f>[19]jul!$BL86</f>
        <v>210541142</v>
      </c>
      <c r="AI84" s="18">
        <f>[20]ago!$BL86</f>
        <v>204011752</v>
      </c>
      <c r="AJ84" s="18">
        <f>[21]set!$BL86</f>
        <v>211492005</v>
      </c>
      <c r="AK84" s="18">
        <f>[22]out!$BL86</f>
        <v>228323863</v>
      </c>
      <c r="AL84" s="18">
        <f>[23]nov!$BL86</f>
        <v>155805729</v>
      </c>
      <c r="AM84" s="18">
        <f>[24]dez!$BL86</f>
        <v>173663743</v>
      </c>
      <c r="AN84" s="18">
        <f>[25]jan!$BL86</f>
        <v>146200414</v>
      </c>
      <c r="AO84" s="18">
        <f>[26]fev!$BL86</f>
        <v>92624647</v>
      </c>
      <c r="AP84" s="18">
        <f>[27]mar!$BL86</f>
        <v>137793210</v>
      </c>
      <c r="AQ84" s="18">
        <f>[28]abr!$BL86</f>
        <v>156018026</v>
      </c>
      <c r="AR84" s="18"/>
      <c r="AS84" s="18"/>
      <c r="AT84" s="18"/>
      <c r="AU84" s="18"/>
      <c r="AV84" s="18"/>
      <c r="AW84" s="18"/>
      <c r="AX84" s="18"/>
      <c r="AY84" s="18"/>
    </row>
    <row r="85" spans="2:51" outlineLevel="2" x14ac:dyDescent="0.25">
      <c r="B85" s="4" t="s">
        <v>55</v>
      </c>
      <c r="C85" s="5" t="s">
        <v>214</v>
      </c>
      <c r="D85" s="8">
        <v>11857277</v>
      </c>
      <c r="E85" s="8">
        <v>6216612</v>
      </c>
      <c r="F85" s="8">
        <v>1553018</v>
      </c>
      <c r="G85" s="8">
        <v>2290716</v>
      </c>
      <c r="H85" s="8">
        <v>5350497</v>
      </c>
      <c r="I85" s="8">
        <v>4047069</v>
      </c>
      <c r="J85" s="8">
        <v>6456967</v>
      </c>
      <c r="K85" s="8">
        <v>10760278</v>
      </c>
      <c r="L85" s="8">
        <v>12786370</v>
      </c>
      <c r="M85" s="8">
        <v>18602826</v>
      </c>
      <c r="N85" s="8">
        <v>5334466</v>
      </c>
      <c r="O85" s="8">
        <v>5098152</v>
      </c>
      <c r="P85" s="8">
        <f>[1]jan!$BL87</f>
        <v>5922544</v>
      </c>
      <c r="Q85" s="8">
        <f>[2]fev!$BL87</f>
        <v>4102545</v>
      </c>
      <c r="R85" s="8">
        <f>[3]mar!$BL87</f>
        <v>7237251</v>
      </c>
      <c r="S85" s="8">
        <f>[4]abr!$BL87</f>
        <v>3787398</v>
      </c>
      <c r="T85" s="8">
        <f>[5]maio!$BL87</f>
        <v>15112556</v>
      </c>
      <c r="U85" s="8">
        <f>[6]jun!$BL87</f>
        <v>6578456</v>
      </c>
      <c r="V85" s="8">
        <f>[7]jul!$BL87</f>
        <v>17267785</v>
      </c>
      <c r="W85" s="8">
        <f>[8]ago!$BL87</f>
        <v>15442572</v>
      </c>
      <c r="X85" s="8">
        <f>[9]set!$BL87</f>
        <v>11054017</v>
      </c>
      <c r="Y85" s="8">
        <f>[10]out!$BL87</f>
        <v>7963689</v>
      </c>
      <c r="Z85" s="8">
        <f>[11]nov!$BL87</f>
        <v>3959549</v>
      </c>
      <c r="AA85" s="8">
        <f>[12]dez!$BL87</f>
        <v>3543177</v>
      </c>
      <c r="AB85" s="8">
        <f>[13]jan!$BL87</f>
        <v>4202222</v>
      </c>
      <c r="AC85" s="8">
        <f>[14]fev!$BL87</f>
        <v>3201223</v>
      </c>
      <c r="AD85" s="8">
        <f>[15]mar!$BL87</f>
        <v>3889506</v>
      </c>
      <c r="AE85" s="8">
        <f>[16]abr!$BL87</f>
        <v>5148665</v>
      </c>
      <c r="AF85" s="8">
        <f>[17]maio!$BL87</f>
        <v>6261339</v>
      </c>
      <c r="AG85" s="8">
        <f>[18]jun!$BL87</f>
        <v>7188985</v>
      </c>
      <c r="AH85" s="8">
        <f>[19]jul!$BL87</f>
        <v>10477114</v>
      </c>
      <c r="AI85" s="8">
        <f>[20]ago!$BL87</f>
        <v>7657065</v>
      </c>
      <c r="AJ85" s="8">
        <f>[21]set!$BL87</f>
        <v>14926549</v>
      </c>
      <c r="AK85" s="8">
        <f>[22]out!$BL87</f>
        <v>7351015</v>
      </c>
      <c r="AL85" s="8">
        <f>[23]nov!$BL87</f>
        <v>3165254</v>
      </c>
      <c r="AM85" s="8">
        <f>[24]dez!$BL87</f>
        <v>4733181</v>
      </c>
      <c r="AN85" s="8">
        <f>[25]jan!$BL87</f>
        <v>2573183</v>
      </c>
      <c r="AO85" s="8">
        <f>[26]fev!$BL87</f>
        <v>3349572</v>
      </c>
      <c r="AP85" s="8">
        <f>[27]mar!$BL87</f>
        <v>3072451</v>
      </c>
      <c r="AQ85" s="8">
        <f>[28]abr!$BL87</f>
        <v>11830113</v>
      </c>
      <c r="AR85" s="8"/>
      <c r="AS85" s="8"/>
      <c r="AT85" s="8"/>
      <c r="AU85" s="8"/>
      <c r="AV85" s="8"/>
      <c r="AW85" s="8"/>
      <c r="AX85" s="8"/>
      <c r="AY85" s="8"/>
    </row>
    <row r="86" spans="2:51" outlineLevel="2" x14ac:dyDescent="0.25">
      <c r="B86" s="4" t="s">
        <v>56</v>
      </c>
      <c r="C86" s="5" t="s">
        <v>215</v>
      </c>
      <c r="D86" s="8">
        <v>33115977</v>
      </c>
      <c r="E86" s="8">
        <v>44165497</v>
      </c>
      <c r="F86" s="8">
        <v>60629406</v>
      </c>
      <c r="G86" s="8">
        <v>37360255</v>
      </c>
      <c r="H86" s="8">
        <v>37990021</v>
      </c>
      <c r="I86" s="8">
        <v>39940084</v>
      </c>
      <c r="J86" s="8">
        <v>33764265</v>
      </c>
      <c r="K86" s="8">
        <v>48792749</v>
      </c>
      <c r="L86" s="8">
        <v>52768139</v>
      </c>
      <c r="M86" s="8">
        <v>50162318</v>
      </c>
      <c r="N86" s="8">
        <v>52719074</v>
      </c>
      <c r="O86" s="8">
        <v>78479070</v>
      </c>
      <c r="P86" s="8">
        <f>[1]jan!$BL88</f>
        <v>51618166</v>
      </c>
      <c r="Q86" s="8">
        <f>[2]fev!$BL88</f>
        <v>39450246</v>
      </c>
      <c r="R86" s="8">
        <f>[3]mar!$BL88</f>
        <v>72810789</v>
      </c>
      <c r="S86" s="8">
        <f>[4]abr!$BL88</f>
        <v>53742136</v>
      </c>
      <c r="T86" s="8">
        <f>[5]maio!$BL88</f>
        <v>86862949</v>
      </c>
      <c r="U86" s="8">
        <f>[6]jun!$BL88</f>
        <v>85153223</v>
      </c>
      <c r="V86" s="8">
        <f>[7]jul!$BL88</f>
        <v>69407960</v>
      </c>
      <c r="W86" s="8">
        <f>[8]ago!$BL88</f>
        <v>38626970</v>
      </c>
      <c r="X86" s="8">
        <f>[9]set!$BL88</f>
        <v>34622498</v>
      </c>
      <c r="Y86" s="8">
        <f>[10]out!$BL88</f>
        <v>79051006</v>
      </c>
      <c r="Z86" s="8">
        <f>[11]nov!$BL88</f>
        <v>66315401</v>
      </c>
      <c r="AA86" s="8">
        <f>[12]dez!$BL88</f>
        <v>44230810</v>
      </c>
      <c r="AB86" s="8">
        <f>[13]jan!$BL88</f>
        <v>48027951</v>
      </c>
      <c r="AC86" s="8">
        <f>[14]fev!$BL88</f>
        <v>36629998</v>
      </c>
      <c r="AD86" s="8">
        <f>[15]mar!$BL88</f>
        <v>56193514</v>
      </c>
      <c r="AE86" s="8">
        <f>[16]abr!$BL88</f>
        <v>40941464</v>
      </c>
      <c r="AF86" s="8">
        <f>[17]maio!$BL88</f>
        <v>31020689</v>
      </c>
      <c r="AG86" s="8">
        <f>[18]jun!$BL88</f>
        <v>39864266</v>
      </c>
      <c r="AH86" s="8">
        <f>[19]jul!$BL88</f>
        <v>77273268</v>
      </c>
      <c r="AI86" s="8">
        <f>[20]ago!$BL88</f>
        <v>58137511</v>
      </c>
      <c r="AJ86" s="8">
        <f>[21]set!$BL88</f>
        <v>62449020</v>
      </c>
      <c r="AK86" s="8">
        <f>[22]out!$BL88</f>
        <v>83084495</v>
      </c>
      <c r="AL86" s="8">
        <f>[23]nov!$BL88</f>
        <v>30870481</v>
      </c>
      <c r="AM86" s="8">
        <f>[24]dez!$BL88</f>
        <v>55854555</v>
      </c>
      <c r="AN86" s="8">
        <f>[25]jan!$BL88</f>
        <v>54931750</v>
      </c>
      <c r="AO86" s="8">
        <f>[26]fev!$BL88</f>
        <v>21913045</v>
      </c>
      <c r="AP86" s="8">
        <f>[27]mar!$BL88</f>
        <v>41645557</v>
      </c>
      <c r="AQ86" s="8">
        <f>[28]abr!$BL88</f>
        <v>41152458</v>
      </c>
      <c r="AR86" s="8"/>
      <c r="AS86" s="8"/>
      <c r="AT86" s="8"/>
      <c r="AU86" s="8"/>
      <c r="AV86" s="8"/>
      <c r="AW86" s="8"/>
      <c r="AX86" s="8"/>
      <c r="AY86" s="8"/>
    </row>
    <row r="87" spans="2:51" outlineLevel="2" x14ac:dyDescent="0.25">
      <c r="B87" s="4" t="s">
        <v>57</v>
      </c>
      <c r="C87" s="5" t="s">
        <v>216</v>
      </c>
      <c r="D87" s="8">
        <v>103998764</v>
      </c>
      <c r="E87" s="8">
        <v>92624926</v>
      </c>
      <c r="F87" s="8">
        <v>105505798</v>
      </c>
      <c r="G87" s="8">
        <v>105469627</v>
      </c>
      <c r="H87" s="8">
        <v>99842254</v>
      </c>
      <c r="I87" s="8">
        <v>93429309</v>
      </c>
      <c r="J87" s="8">
        <v>102280421</v>
      </c>
      <c r="K87" s="8">
        <v>113443309</v>
      </c>
      <c r="L87" s="8">
        <v>101630424</v>
      </c>
      <c r="M87" s="8">
        <v>83386547</v>
      </c>
      <c r="N87" s="8">
        <v>85518241</v>
      </c>
      <c r="O87" s="8">
        <v>76744483</v>
      </c>
      <c r="P87" s="8">
        <f>[1]jan!$BL89</f>
        <v>93976179</v>
      </c>
      <c r="Q87" s="8">
        <f>[2]fev!$BL89</f>
        <v>78496301</v>
      </c>
      <c r="R87" s="8">
        <f>[3]mar!$BL89</f>
        <v>78800183</v>
      </c>
      <c r="S87" s="8">
        <f>[4]abr!$BL89</f>
        <v>91908030</v>
      </c>
      <c r="T87" s="8">
        <f>[5]maio!$BL89</f>
        <v>82702478</v>
      </c>
      <c r="U87" s="8">
        <f>[6]jun!$BL89</f>
        <v>90583138</v>
      </c>
      <c r="V87" s="8">
        <f>[7]jul!$BL89</f>
        <v>90357999</v>
      </c>
      <c r="W87" s="8">
        <f>[8]ago!$BL89</f>
        <v>101363127</v>
      </c>
      <c r="X87" s="8">
        <f>[9]set!$BL89</f>
        <v>114425001</v>
      </c>
      <c r="Y87" s="8">
        <f>[10]out!$BL89</f>
        <v>128713565</v>
      </c>
      <c r="Z87" s="8">
        <f>[11]nov!$BL89</f>
        <v>116182611</v>
      </c>
      <c r="AA87" s="8">
        <f>[12]dez!$BL89</f>
        <v>107312403</v>
      </c>
      <c r="AB87" s="8">
        <f>[13]jan!$BL89</f>
        <v>122151255</v>
      </c>
      <c r="AC87" s="8">
        <f>[14]fev!$BL89</f>
        <v>108821056</v>
      </c>
      <c r="AD87" s="8">
        <f>[15]mar!$BL89</f>
        <v>72115542</v>
      </c>
      <c r="AE87" s="8">
        <f>[16]abr!$BL89</f>
        <v>64659241</v>
      </c>
      <c r="AF87" s="8">
        <f>[17]maio!$BL89</f>
        <v>67354363</v>
      </c>
      <c r="AG87" s="8">
        <f>[18]jun!$BL89</f>
        <v>77541492</v>
      </c>
      <c r="AH87" s="8">
        <f>[19]jul!$BL89</f>
        <v>107305664</v>
      </c>
      <c r="AI87" s="8">
        <f>[20]ago!$BL89</f>
        <v>128287734</v>
      </c>
      <c r="AJ87" s="8">
        <f>[21]set!$BL89</f>
        <v>116421607</v>
      </c>
      <c r="AK87" s="8">
        <f>[22]out!$BL89</f>
        <v>124914112</v>
      </c>
      <c r="AL87" s="8">
        <f>[23]nov!$BL89</f>
        <v>113156808</v>
      </c>
      <c r="AM87" s="8">
        <f>[24]dez!$BL89</f>
        <v>104830225</v>
      </c>
      <c r="AN87" s="8">
        <f>[25]jan!$BL89</f>
        <v>79917918</v>
      </c>
      <c r="AO87" s="8">
        <f>[26]fev!$BL89</f>
        <v>59897335</v>
      </c>
      <c r="AP87" s="8">
        <f>[27]mar!$BL89</f>
        <v>83324697</v>
      </c>
      <c r="AQ87" s="8">
        <f>[28]abr!$BL89</f>
        <v>89769922</v>
      </c>
      <c r="AR87" s="8"/>
      <c r="AS87" s="8"/>
      <c r="AT87" s="8"/>
      <c r="AU87" s="8"/>
      <c r="AV87" s="8"/>
      <c r="AW87" s="8"/>
      <c r="AX87" s="8"/>
      <c r="AY87" s="8"/>
    </row>
    <row r="88" spans="2:51" ht="22.5" outlineLevel="2" x14ac:dyDescent="0.25">
      <c r="B88" s="4" t="s">
        <v>58</v>
      </c>
      <c r="C88" s="5" t="s">
        <v>217</v>
      </c>
      <c r="D88" s="8">
        <v>950</v>
      </c>
      <c r="E88" s="8">
        <v>221180</v>
      </c>
      <c r="F88" s="8">
        <v>326432</v>
      </c>
      <c r="G88" s="8">
        <v>793</v>
      </c>
      <c r="H88" s="8">
        <v>57853</v>
      </c>
      <c r="I88" s="8">
        <v>2468246</v>
      </c>
      <c r="J88" s="8">
        <v>13407567</v>
      </c>
      <c r="K88" s="8">
        <v>19440</v>
      </c>
      <c r="L88" s="8">
        <v>3154</v>
      </c>
      <c r="M88" s="8">
        <v>226774</v>
      </c>
      <c r="N88" s="8">
        <v>254442</v>
      </c>
      <c r="O88" s="8">
        <v>104585</v>
      </c>
      <c r="P88" s="8">
        <f>[1]jan!$BL90</f>
        <v>10643622</v>
      </c>
      <c r="Q88" s="8">
        <f>[2]fev!$BL90</f>
        <v>161369</v>
      </c>
      <c r="R88" s="8">
        <f>[3]mar!$BL90</f>
        <v>7044562</v>
      </c>
      <c r="S88" s="8">
        <f>[4]abr!$BL90</f>
        <v>20019861</v>
      </c>
      <c r="T88" s="8">
        <f>[5]maio!$BL90</f>
        <v>200964</v>
      </c>
      <c r="U88" s="8">
        <f>[6]jun!$BL90</f>
        <v>44363</v>
      </c>
      <c r="V88" s="8">
        <f>[7]jul!$BL90</f>
        <v>117375</v>
      </c>
      <c r="W88" s="8">
        <f>[8]ago!$BL90</f>
        <v>110822</v>
      </c>
      <c r="X88" s="8">
        <f>[9]set!$BL90</f>
        <v>10414</v>
      </c>
      <c r="Y88" s="8">
        <f>[10]out!$BL90</f>
        <v>263502</v>
      </c>
      <c r="Z88" s="8">
        <f>[11]nov!$BL90</f>
        <v>337149</v>
      </c>
      <c r="AA88" s="8">
        <f>[12]dez!$BL90</f>
        <v>223895</v>
      </c>
      <c r="AB88" s="8">
        <f>[13]jan!$BL90</f>
        <v>176341</v>
      </c>
      <c r="AC88" s="8">
        <f>[14]fev!$BL90</f>
        <v>270629</v>
      </c>
      <c r="AD88" s="8">
        <f>[15]mar!$BL90</f>
        <v>29310</v>
      </c>
      <c r="AE88" s="8">
        <f>[16]abr!$BL90</f>
        <v>459080</v>
      </c>
      <c r="AF88" s="8">
        <f>[17]maio!$BL90</f>
        <v>14542221</v>
      </c>
      <c r="AG88" s="8">
        <f>[18]jun!$BL90</f>
        <v>4153311</v>
      </c>
      <c r="AH88" s="8">
        <f>[19]jul!$BL90</f>
        <v>5155619</v>
      </c>
      <c r="AI88" s="8">
        <f>[20]ago!$BL90</f>
        <v>218404</v>
      </c>
      <c r="AJ88" s="8">
        <f>[21]set!$BL90</f>
        <v>381089</v>
      </c>
      <c r="AK88" s="8">
        <f>[22]out!$BL90</f>
        <v>24887</v>
      </c>
      <c r="AL88" s="8">
        <f>[23]nov!$BL90</f>
        <v>7611</v>
      </c>
      <c r="AM88" s="8">
        <f>[24]dez!$BL90</f>
        <v>47145</v>
      </c>
      <c r="AN88" s="8">
        <f>[25]jan!$BL90</f>
        <v>1209360</v>
      </c>
      <c r="AO88" s="8">
        <f>[26]fev!$BL90</f>
        <v>44502</v>
      </c>
      <c r="AP88" s="8">
        <f>[27]mar!$BL90</f>
        <v>82302</v>
      </c>
      <c r="AQ88" s="8">
        <f>[28]abr!$BL90</f>
        <v>46283</v>
      </c>
      <c r="AR88" s="8"/>
      <c r="AS88" s="8"/>
      <c r="AT88" s="8"/>
      <c r="AU88" s="8"/>
      <c r="AV88" s="8"/>
      <c r="AW88" s="8"/>
      <c r="AX88" s="8"/>
      <c r="AY88" s="8"/>
    </row>
    <row r="89" spans="2:51" outlineLevel="2" x14ac:dyDescent="0.25">
      <c r="B89" s="4" t="s">
        <v>59</v>
      </c>
      <c r="C89" s="5" t="s">
        <v>218</v>
      </c>
      <c r="D89" s="8">
        <v>747361</v>
      </c>
      <c r="E89" s="8">
        <v>42199</v>
      </c>
      <c r="F89" s="8">
        <v>152495</v>
      </c>
      <c r="G89" s="8">
        <v>824160</v>
      </c>
      <c r="H89" s="8">
        <v>436105</v>
      </c>
      <c r="I89" s="8">
        <v>757723</v>
      </c>
      <c r="J89" s="8">
        <v>1509489</v>
      </c>
      <c r="K89" s="8">
        <v>1002809</v>
      </c>
      <c r="L89" s="8">
        <v>306194</v>
      </c>
      <c r="M89" s="8">
        <v>941898</v>
      </c>
      <c r="N89" s="8">
        <v>2133539</v>
      </c>
      <c r="O89" s="8">
        <v>1826986</v>
      </c>
      <c r="P89" s="8">
        <f>[1]jan!$BL91</f>
        <v>369878</v>
      </c>
      <c r="Q89" s="8">
        <f>[2]fev!$BL91</f>
        <v>329028</v>
      </c>
      <c r="R89" s="8">
        <f>[3]mar!$BL91</f>
        <v>1891591</v>
      </c>
      <c r="S89" s="8">
        <f>[4]abr!$BL91</f>
        <v>934085</v>
      </c>
      <c r="T89" s="8">
        <f>[5]maio!$BL91</f>
        <v>1262842</v>
      </c>
      <c r="U89" s="8">
        <f>[6]jun!$BL91</f>
        <v>5800136</v>
      </c>
      <c r="V89" s="8">
        <f>[7]jul!$BL91</f>
        <v>4695076</v>
      </c>
      <c r="W89" s="8">
        <f>[8]ago!$BL91</f>
        <v>1621886</v>
      </c>
      <c r="X89" s="8">
        <f>[9]set!$BL91</f>
        <v>1632346</v>
      </c>
      <c r="Y89" s="8">
        <f>[10]out!$BL91</f>
        <v>923080</v>
      </c>
      <c r="Z89" s="8">
        <f>[11]nov!$BL91</f>
        <v>1084861</v>
      </c>
      <c r="AA89" s="8">
        <f>[12]dez!$BL91</f>
        <v>2651524</v>
      </c>
      <c r="AB89" s="8">
        <f>[13]jan!$BL91</f>
        <v>1466602</v>
      </c>
      <c r="AC89" s="8">
        <f>[14]fev!$BL91</f>
        <v>525808</v>
      </c>
      <c r="AD89" s="8">
        <f>[15]mar!$BL91</f>
        <v>2457617</v>
      </c>
      <c r="AE89" s="8">
        <f>[16]abr!$BL91</f>
        <v>411872</v>
      </c>
      <c r="AF89" s="8">
        <f>[17]maio!$BL91</f>
        <v>24155</v>
      </c>
      <c r="AG89" s="8">
        <f>[18]jun!$BL91</f>
        <v>149647</v>
      </c>
      <c r="AH89" s="8">
        <f>[19]jul!$BL91</f>
        <v>149783</v>
      </c>
      <c r="AI89" s="8">
        <f>[20]ago!$BL91</f>
        <v>756780</v>
      </c>
      <c r="AJ89" s="8">
        <f>[21]set!$BL91</f>
        <v>109805</v>
      </c>
      <c r="AK89" s="8">
        <f>[22]out!$BL91</f>
        <v>12086</v>
      </c>
      <c r="AL89" s="8">
        <f>[23]nov!$BL91</f>
        <v>607691</v>
      </c>
      <c r="AM89" s="8">
        <f>[24]dez!$BL91</f>
        <v>220614</v>
      </c>
      <c r="AN89" s="8">
        <f>[25]jan!$BL91</f>
        <v>283815</v>
      </c>
      <c r="AO89" s="8">
        <f>[26]fev!$BL91</f>
        <v>868235</v>
      </c>
      <c r="AP89" s="8">
        <f>[27]mar!$BL91</f>
        <v>124447</v>
      </c>
      <c r="AQ89" s="8">
        <f>[28]abr!$BL91</f>
        <v>657503</v>
      </c>
      <c r="AR89" s="8"/>
      <c r="AS89" s="8"/>
      <c r="AT89" s="8"/>
      <c r="AU89" s="8"/>
      <c r="AV89" s="8"/>
      <c r="AW89" s="8"/>
      <c r="AX89" s="8"/>
      <c r="AY89" s="8"/>
    </row>
    <row r="90" spans="2:51" outlineLevel="2" x14ac:dyDescent="0.25">
      <c r="B90" s="4" t="s">
        <v>60</v>
      </c>
      <c r="C90" s="5" t="s">
        <v>219</v>
      </c>
      <c r="D90" s="8">
        <v>166597</v>
      </c>
      <c r="E90" s="8">
        <v>20929</v>
      </c>
      <c r="F90" s="8">
        <v>92421</v>
      </c>
      <c r="G90" s="8">
        <v>42683</v>
      </c>
      <c r="H90" s="8">
        <v>156189</v>
      </c>
      <c r="I90" s="8">
        <v>276420</v>
      </c>
      <c r="J90" s="8">
        <v>113732</v>
      </c>
      <c r="K90" s="8">
        <v>68192</v>
      </c>
      <c r="L90" s="8">
        <v>7335</v>
      </c>
      <c r="M90" s="8">
        <v>197671</v>
      </c>
      <c r="N90" s="8">
        <v>2704</v>
      </c>
      <c r="O90" s="8">
        <v>213673</v>
      </c>
      <c r="P90" s="8">
        <f>[1]jan!$BL92</f>
        <v>304774</v>
      </c>
      <c r="Q90" s="8">
        <f>[2]fev!$BL92</f>
        <v>92246</v>
      </c>
      <c r="R90" s="8">
        <f>[3]mar!$BL92</f>
        <v>218599</v>
      </c>
      <c r="S90" s="8">
        <f>[4]abr!$BL92</f>
        <v>441231</v>
      </c>
      <c r="T90" s="8">
        <f>[5]maio!$BL92</f>
        <v>118535</v>
      </c>
      <c r="U90" s="8">
        <f>[6]jun!$BL92</f>
        <v>376748</v>
      </c>
      <c r="V90" s="8">
        <f>[7]jul!$BL92</f>
        <v>151020</v>
      </c>
      <c r="W90" s="8">
        <f>[8]ago!$BL92</f>
        <v>163165</v>
      </c>
      <c r="X90" s="8">
        <f>[9]set!$BL92</f>
        <v>30990</v>
      </c>
      <c r="Y90" s="8">
        <f>[10]out!$BL92</f>
        <v>127593</v>
      </c>
      <c r="Z90" s="8">
        <f>[11]nov!$BL92</f>
        <v>190643</v>
      </c>
      <c r="AA90" s="8">
        <f>[12]dez!$BL92</f>
        <v>382681</v>
      </c>
      <c r="AB90" s="8">
        <f>[13]jan!$BL92</f>
        <v>43547</v>
      </c>
      <c r="AC90" s="8">
        <f>[14]fev!$BL92</f>
        <v>304261</v>
      </c>
      <c r="AD90" s="8">
        <f>[15]mar!$BL92</f>
        <v>188133</v>
      </c>
      <c r="AE90" s="8">
        <f>[16]abr!$BL92</f>
        <v>257517</v>
      </c>
      <c r="AF90" s="8">
        <f>[17]maio!$BL92</f>
        <v>99245</v>
      </c>
      <c r="AG90" s="8">
        <f>[18]jun!$BL92</f>
        <v>513823</v>
      </c>
      <c r="AH90" s="8">
        <f>[19]jul!$BL92</f>
        <v>85006</v>
      </c>
      <c r="AI90" s="8">
        <f>[20]ago!$BL92</f>
        <v>240803</v>
      </c>
      <c r="AJ90" s="8">
        <f>[21]set!$BL92</f>
        <v>29445</v>
      </c>
      <c r="AK90" s="8">
        <f>[22]out!$BL92</f>
        <v>109398</v>
      </c>
      <c r="AL90" s="8">
        <f>[23]nov!$BL92</f>
        <v>132842</v>
      </c>
      <c r="AM90" s="8">
        <f>[24]dez!$BL92</f>
        <v>100598</v>
      </c>
      <c r="AN90" s="8">
        <f>[25]jan!$BL92</f>
        <v>232550</v>
      </c>
      <c r="AO90" s="8">
        <f>[26]fev!$BL92</f>
        <v>178882</v>
      </c>
      <c r="AP90" s="8">
        <f>[27]mar!$BL92</f>
        <v>437655</v>
      </c>
      <c r="AQ90" s="8">
        <f>[28]abr!$BL92</f>
        <v>7227</v>
      </c>
      <c r="AR90" s="8"/>
      <c r="AS90" s="8"/>
      <c r="AT90" s="8"/>
      <c r="AU90" s="8"/>
      <c r="AV90" s="8"/>
      <c r="AW90" s="8"/>
      <c r="AX90" s="8"/>
      <c r="AY90" s="8"/>
    </row>
    <row r="91" spans="2:51" ht="22.5" outlineLevel="2" x14ac:dyDescent="0.25">
      <c r="B91" s="4" t="s">
        <v>61</v>
      </c>
      <c r="C91" s="5" t="s">
        <v>220</v>
      </c>
      <c r="D91" s="8">
        <v>548825</v>
      </c>
      <c r="E91" s="8">
        <v>392102</v>
      </c>
      <c r="F91" s="8">
        <v>758477</v>
      </c>
      <c r="G91" s="8">
        <v>890995</v>
      </c>
      <c r="H91" s="8">
        <v>644781</v>
      </c>
      <c r="I91" s="8">
        <v>898891</v>
      </c>
      <c r="J91" s="8">
        <v>1201732</v>
      </c>
      <c r="K91" s="8">
        <v>885521</v>
      </c>
      <c r="L91" s="8">
        <v>904665</v>
      </c>
      <c r="M91" s="8">
        <v>715461</v>
      </c>
      <c r="N91" s="8">
        <v>585782</v>
      </c>
      <c r="O91" s="8">
        <v>316416</v>
      </c>
      <c r="P91" s="8">
        <f>[1]jan!$BL93</f>
        <v>483243</v>
      </c>
      <c r="Q91" s="8">
        <f>[2]fev!$BL93</f>
        <v>814307</v>
      </c>
      <c r="R91" s="8">
        <f>[3]mar!$BL93</f>
        <v>620384</v>
      </c>
      <c r="S91" s="8">
        <f>[4]abr!$BL93</f>
        <v>1024482</v>
      </c>
      <c r="T91" s="8">
        <f>[5]maio!$BL93</f>
        <v>741493</v>
      </c>
      <c r="U91" s="8">
        <f>[6]jun!$BL93</f>
        <v>909408</v>
      </c>
      <c r="V91" s="8">
        <f>[7]jul!$BL93</f>
        <v>504912</v>
      </c>
      <c r="W91" s="8">
        <f>[8]ago!$BL93</f>
        <v>926418</v>
      </c>
      <c r="X91" s="8">
        <f>[9]set!$BL93</f>
        <v>537628</v>
      </c>
      <c r="Y91" s="8">
        <f>[10]out!$BL93</f>
        <v>778421</v>
      </c>
      <c r="Z91" s="8">
        <f>[11]nov!$BL93</f>
        <v>610589</v>
      </c>
      <c r="AA91" s="8">
        <f>[12]dez!$BL93</f>
        <v>786708</v>
      </c>
      <c r="AB91" s="8">
        <f>[13]jan!$BL93</f>
        <v>1173082</v>
      </c>
      <c r="AC91" s="8">
        <f>[14]fev!$BL93</f>
        <v>955540</v>
      </c>
      <c r="AD91" s="8">
        <f>[15]mar!$BL93</f>
        <v>1387795</v>
      </c>
      <c r="AE91" s="8">
        <f>[16]abr!$BL93</f>
        <v>1590263</v>
      </c>
      <c r="AF91" s="8">
        <f>[17]maio!$BL93</f>
        <v>2083179</v>
      </c>
      <c r="AG91" s="8">
        <f>[18]jun!$BL93</f>
        <v>1913009</v>
      </c>
      <c r="AH91" s="8">
        <f>[19]jul!$BL93</f>
        <v>2233383</v>
      </c>
      <c r="AI91" s="8">
        <f>[20]ago!$BL93</f>
        <v>2575747</v>
      </c>
      <c r="AJ91" s="8">
        <f>[21]set!$BL93</f>
        <v>1151533</v>
      </c>
      <c r="AK91" s="8">
        <f>[22]out!$BL93</f>
        <v>1699983</v>
      </c>
      <c r="AL91" s="8">
        <f>[23]nov!$BL93</f>
        <v>1491415</v>
      </c>
      <c r="AM91" s="8">
        <f>[24]dez!$BL93</f>
        <v>1587016</v>
      </c>
      <c r="AN91" s="8">
        <f>[25]jan!$BL93</f>
        <v>1166765</v>
      </c>
      <c r="AO91" s="8">
        <f>[26]fev!$BL93</f>
        <v>1300892</v>
      </c>
      <c r="AP91" s="8">
        <f>[27]mar!$BL93</f>
        <v>1726156</v>
      </c>
      <c r="AQ91" s="8">
        <f>[28]abr!$BL93</f>
        <v>2457564</v>
      </c>
      <c r="AR91" s="8"/>
      <c r="AS91" s="8"/>
      <c r="AT91" s="8"/>
      <c r="AU91" s="8"/>
      <c r="AV91" s="8"/>
      <c r="AW91" s="8"/>
      <c r="AX91" s="8"/>
      <c r="AY91" s="8"/>
    </row>
    <row r="92" spans="2:51" ht="22.5" outlineLevel="2" x14ac:dyDescent="0.25">
      <c r="B92" s="4" t="s">
        <v>62</v>
      </c>
      <c r="C92" s="5" t="s">
        <v>221</v>
      </c>
      <c r="D92" s="8">
        <v>1156502</v>
      </c>
      <c r="E92" s="8">
        <v>868141</v>
      </c>
      <c r="F92" s="8">
        <v>1026857</v>
      </c>
      <c r="G92" s="8">
        <v>1195506</v>
      </c>
      <c r="H92" s="8">
        <v>917805</v>
      </c>
      <c r="I92" s="8">
        <v>764398</v>
      </c>
      <c r="J92" s="8">
        <v>641882</v>
      </c>
      <c r="K92" s="8">
        <v>951226</v>
      </c>
      <c r="L92" s="8">
        <v>1072260</v>
      </c>
      <c r="M92" s="8">
        <v>613144</v>
      </c>
      <c r="N92" s="8">
        <v>1295540</v>
      </c>
      <c r="O92" s="8">
        <v>885847</v>
      </c>
      <c r="P92" s="8">
        <f>[1]jan!$BL94</f>
        <v>765756</v>
      </c>
      <c r="Q92" s="8">
        <f>[2]fev!$BL94</f>
        <v>969920</v>
      </c>
      <c r="R92" s="8">
        <f>[3]mar!$BL94</f>
        <v>729253</v>
      </c>
      <c r="S92" s="8">
        <f>[4]abr!$BL94</f>
        <v>782823</v>
      </c>
      <c r="T92" s="8">
        <f>[5]maio!$BL94</f>
        <v>798076</v>
      </c>
      <c r="U92" s="8">
        <f>[6]jun!$BL94</f>
        <v>690815</v>
      </c>
      <c r="V92" s="8">
        <f>[7]jul!$BL94</f>
        <v>782548</v>
      </c>
      <c r="W92" s="8">
        <f>[8]ago!$BL94</f>
        <v>977620</v>
      </c>
      <c r="X92" s="8">
        <f>[9]set!$BL94</f>
        <v>712348</v>
      </c>
      <c r="Y92" s="8">
        <f>[10]out!$BL94</f>
        <v>1496876</v>
      </c>
      <c r="Z92" s="8">
        <f>[11]nov!$BL94</f>
        <v>634772</v>
      </c>
      <c r="AA92" s="8">
        <f>[12]dez!$BL94</f>
        <v>1222267</v>
      </c>
      <c r="AB92" s="8">
        <f>[13]jan!$BL94</f>
        <v>395929</v>
      </c>
      <c r="AC92" s="8">
        <f>[14]fev!$BL94</f>
        <v>942502</v>
      </c>
      <c r="AD92" s="8">
        <f>[15]mar!$BL94</f>
        <v>744893</v>
      </c>
      <c r="AE92" s="8">
        <f>[16]abr!$BL94</f>
        <v>590841</v>
      </c>
      <c r="AF92" s="8">
        <f>[17]maio!$BL94</f>
        <v>770855</v>
      </c>
      <c r="AG92" s="8">
        <f>[18]jun!$BL94</f>
        <v>834220</v>
      </c>
      <c r="AH92" s="8">
        <f>[19]jul!$BL94</f>
        <v>666886</v>
      </c>
      <c r="AI92" s="8">
        <f>[20]ago!$BL94</f>
        <v>738920</v>
      </c>
      <c r="AJ92" s="8">
        <f>[21]set!$BL94</f>
        <v>917330</v>
      </c>
      <c r="AK92" s="8">
        <f>[22]out!$BL94</f>
        <v>793054</v>
      </c>
      <c r="AL92" s="8">
        <f>[23]nov!$BL94</f>
        <v>780575</v>
      </c>
      <c r="AM92" s="8">
        <f>[24]dez!$BL94</f>
        <v>844126</v>
      </c>
      <c r="AN92" s="8">
        <f>[25]jan!$BL94</f>
        <v>656317</v>
      </c>
      <c r="AO92" s="8">
        <f>[26]fev!$BL94</f>
        <v>497325</v>
      </c>
      <c r="AP92" s="8">
        <f>[27]mar!$BL94</f>
        <v>827668</v>
      </c>
      <c r="AQ92" s="8">
        <f>[28]abr!$BL94</f>
        <v>873406</v>
      </c>
      <c r="AR92" s="8"/>
      <c r="AS92" s="8"/>
      <c r="AT92" s="8"/>
      <c r="AU92" s="8"/>
      <c r="AV92" s="8"/>
      <c r="AW92" s="8"/>
      <c r="AX92" s="8"/>
      <c r="AY92" s="8"/>
    </row>
    <row r="93" spans="2:51" ht="22.5" outlineLevel="2" x14ac:dyDescent="0.25">
      <c r="B93" s="4" t="s">
        <v>63</v>
      </c>
      <c r="C93" s="5" t="s">
        <v>222</v>
      </c>
      <c r="D93" s="8">
        <v>7004153</v>
      </c>
      <c r="E93" s="8">
        <v>4692021</v>
      </c>
      <c r="F93" s="8">
        <v>4560792</v>
      </c>
      <c r="G93" s="8">
        <v>5455551</v>
      </c>
      <c r="H93" s="8">
        <v>6218331</v>
      </c>
      <c r="I93" s="8">
        <v>6558618</v>
      </c>
      <c r="J93" s="8">
        <v>5140912</v>
      </c>
      <c r="K93" s="8">
        <v>5266990</v>
      </c>
      <c r="L93" s="8">
        <v>4336032</v>
      </c>
      <c r="M93" s="8">
        <v>5035062</v>
      </c>
      <c r="N93" s="8">
        <v>4112723</v>
      </c>
      <c r="O93" s="8">
        <v>5379446</v>
      </c>
      <c r="P93" s="8">
        <f>[1]jan!$BL95</f>
        <v>4977204</v>
      </c>
      <c r="Q93" s="8">
        <f>[2]fev!$BL95</f>
        <v>4534978</v>
      </c>
      <c r="R93" s="8">
        <f>[3]mar!$BL95</f>
        <v>5568399</v>
      </c>
      <c r="S93" s="8">
        <f>[4]abr!$BL95</f>
        <v>5756467</v>
      </c>
      <c r="T93" s="8">
        <f>[5]maio!$BL95</f>
        <v>6695280</v>
      </c>
      <c r="U93" s="8">
        <f>[6]jun!$BL95</f>
        <v>5906077</v>
      </c>
      <c r="V93" s="8">
        <f>[7]jul!$BL95</f>
        <v>7769661</v>
      </c>
      <c r="W93" s="8">
        <f>[8]ago!$BL95</f>
        <v>14432596</v>
      </c>
      <c r="X93" s="8">
        <f>[9]set!$BL95</f>
        <v>6717694</v>
      </c>
      <c r="Y93" s="8">
        <f>[10]out!$BL95</f>
        <v>17808774</v>
      </c>
      <c r="Z93" s="8">
        <f>[11]nov!$BL95</f>
        <v>18194251</v>
      </c>
      <c r="AA93" s="8">
        <f>[12]dez!$BL95</f>
        <v>5802115</v>
      </c>
      <c r="AB93" s="8">
        <f>[13]jan!$BL95</f>
        <v>5512527</v>
      </c>
      <c r="AC93" s="8">
        <f>[14]fev!$BL95</f>
        <v>6514814</v>
      </c>
      <c r="AD93" s="8">
        <f>[15]mar!$BL95</f>
        <v>17640665</v>
      </c>
      <c r="AE93" s="8">
        <f>[16]abr!$BL95</f>
        <v>5522086</v>
      </c>
      <c r="AF93" s="8">
        <f>[17]maio!$BL95</f>
        <v>6206999</v>
      </c>
      <c r="AG93" s="8">
        <f>[18]jun!$BL95</f>
        <v>17027792</v>
      </c>
      <c r="AH93" s="8">
        <f>[19]jul!$BL95</f>
        <v>5112415</v>
      </c>
      <c r="AI93" s="8">
        <f>[20]ago!$BL95</f>
        <v>5093555</v>
      </c>
      <c r="AJ93" s="8">
        <f>[21]set!$BL95</f>
        <v>4705296</v>
      </c>
      <c r="AK93" s="8">
        <f>[22]out!$BL95</f>
        <v>6414148</v>
      </c>
      <c r="AL93" s="8">
        <f>[23]nov!$BL95</f>
        <v>4188920</v>
      </c>
      <c r="AM93" s="8">
        <f>[24]dez!$BL95</f>
        <v>5158686</v>
      </c>
      <c r="AN93" s="8">
        <f>[25]jan!$BL95</f>
        <v>4991551</v>
      </c>
      <c r="AO93" s="8">
        <f>[26]fev!$BL95</f>
        <v>3547824</v>
      </c>
      <c r="AP93" s="8">
        <f>[27]mar!$BL95</f>
        <v>6249201</v>
      </c>
      <c r="AQ93" s="8">
        <f>[28]abr!$BL95</f>
        <v>4494587</v>
      </c>
      <c r="AR93" s="8"/>
      <c r="AS93" s="8"/>
      <c r="AT93" s="8"/>
      <c r="AU93" s="8"/>
      <c r="AV93" s="8"/>
      <c r="AW93" s="8"/>
      <c r="AX93" s="8"/>
      <c r="AY93" s="8"/>
    </row>
    <row r="94" spans="2:51" outlineLevel="2" x14ac:dyDescent="0.25">
      <c r="B94" s="4"/>
      <c r="C94" s="33" t="s">
        <v>314</v>
      </c>
      <c r="D94" s="8">
        <v>14304540</v>
      </c>
      <c r="E94" s="8">
        <v>8997432</v>
      </c>
      <c r="F94" s="8">
        <v>28632254</v>
      </c>
      <c r="G94" s="8">
        <v>24196135</v>
      </c>
      <c r="H94" s="8">
        <v>15906770</v>
      </c>
      <c r="I94" s="8">
        <v>15260285</v>
      </c>
      <c r="J94" s="8">
        <v>1624428</v>
      </c>
      <c r="K94" s="8">
        <v>427074</v>
      </c>
      <c r="L94" s="8">
        <v>267529</v>
      </c>
      <c r="M94" s="8">
        <v>259175</v>
      </c>
      <c r="N94" s="8">
        <v>95768</v>
      </c>
      <c r="O94" s="8">
        <v>284406</v>
      </c>
      <c r="P94" s="8">
        <f>[1]jan!$BL96</f>
        <v>8546846</v>
      </c>
      <c r="Q94" s="8">
        <f>[2]fev!$BL96</f>
        <v>298250</v>
      </c>
      <c r="R94" s="8">
        <f>[3]mar!$BL96</f>
        <v>19311122</v>
      </c>
      <c r="S94" s="8">
        <f>[4]abr!$BL96</f>
        <v>12994021</v>
      </c>
      <c r="T94" s="8">
        <f>[5]maio!$BL96</f>
        <v>7453745</v>
      </c>
      <c r="U94" s="8">
        <f>[6]jun!$BL96</f>
        <v>8383688</v>
      </c>
      <c r="V94" s="8">
        <f>[7]jul!$BL96</f>
        <v>478378</v>
      </c>
      <c r="W94" s="8">
        <f>[8]ago!$BL96</f>
        <v>13814208</v>
      </c>
      <c r="X94" s="8">
        <f>[9]set!$BL96</f>
        <v>4241643</v>
      </c>
      <c r="Y94" s="8">
        <f>[10]out!$BL96</f>
        <v>4313076</v>
      </c>
      <c r="Z94" s="8">
        <f>[11]nov!$BL96</f>
        <v>4640435</v>
      </c>
      <c r="AA94" s="8">
        <f>[12]dez!$BL96</f>
        <v>8863914</v>
      </c>
      <c r="AB94" s="8">
        <f>[13]jan!$BL96</f>
        <v>4971191</v>
      </c>
      <c r="AC94" s="8">
        <f>[14]fev!$BL96</f>
        <v>4625265</v>
      </c>
      <c r="AD94" s="8">
        <f>[15]mar!$BL96</f>
        <v>4661321</v>
      </c>
      <c r="AE94" s="8">
        <f>[16]abr!$BL96</f>
        <v>432414</v>
      </c>
      <c r="AF94" s="8">
        <f>[17]maio!$BL96</f>
        <v>341641</v>
      </c>
      <c r="AG94" s="8">
        <f>[18]jun!$BL96</f>
        <v>4849376</v>
      </c>
      <c r="AH94" s="8">
        <f>[19]jul!$BL96</f>
        <v>2082004</v>
      </c>
      <c r="AI94" s="8">
        <f>[20]ago!$BL96</f>
        <v>305233</v>
      </c>
      <c r="AJ94" s="8">
        <f>[21]set!$BL96</f>
        <v>10400331</v>
      </c>
      <c r="AK94" s="8">
        <f>[22]out!$BL96</f>
        <v>3920685</v>
      </c>
      <c r="AL94" s="8">
        <f>[23]nov!$BL96</f>
        <v>1404132</v>
      </c>
      <c r="AM94" s="8">
        <f>[24]dez!$BL96</f>
        <v>287597</v>
      </c>
      <c r="AN94" s="8">
        <f>[25]jan!$BL96</f>
        <v>237205</v>
      </c>
      <c r="AO94" s="8">
        <f>[26]fev!$BL96</f>
        <v>1027035</v>
      </c>
      <c r="AP94" s="8">
        <f>[27]mar!$BL96</f>
        <v>303076</v>
      </c>
      <c r="AQ94" s="8">
        <f>[28]abr!$BL96</f>
        <v>4728963</v>
      </c>
      <c r="AR94" s="8"/>
      <c r="AS94" s="8"/>
      <c r="AT94" s="8"/>
      <c r="AU94" s="8"/>
      <c r="AV94" s="8"/>
      <c r="AW94" s="8"/>
      <c r="AX94" s="8"/>
      <c r="AY94" s="8"/>
    </row>
    <row r="95" spans="2:51" outlineLevel="1" x14ac:dyDescent="0.25">
      <c r="B95" s="16">
        <v>25</v>
      </c>
      <c r="C95" s="17" t="s">
        <v>223</v>
      </c>
      <c r="D95" s="18">
        <v>28145798</v>
      </c>
      <c r="E95" s="18">
        <v>27584839</v>
      </c>
      <c r="F95" s="18">
        <v>25354050</v>
      </c>
      <c r="G95" s="18">
        <v>23790885</v>
      </c>
      <c r="H95" s="18">
        <v>26338683</v>
      </c>
      <c r="I95" s="18">
        <v>26982014</v>
      </c>
      <c r="J95" s="18">
        <v>25250814</v>
      </c>
      <c r="K95" s="18">
        <v>24926252</v>
      </c>
      <c r="L95" s="18">
        <v>23667112</v>
      </c>
      <c r="M95" s="18">
        <v>26817056</v>
      </c>
      <c r="N95" s="18">
        <v>24497753</v>
      </c>
      <c r="O95" s="18">
        <v>25036271</v>
      </c>
      <c r="P95" s="18">
        <f>[1]jan!$BL97</f>
        <v>26144162</v>
      </c>
      <c r="Q95" s="18">
        <f>[2]fev!$BL97</f>
        <v>29103184</v>
      </c>
      <c r="R95" s="18">
        <f>[3]mar!$BL97</f>
        <v>31042980</v>
      </c>
      <c r="S95" s="18">
        <f>[4]abr!$BL97</f>
        <v>32957403</v>
      </c>
      <c r="T95" s="18">
        <f>[5]maio!$BL97</f>
        <v>31655560</v>
      </c>
      <c r="U95" s="18">
        <f>[6]jun!$BL97</f>
        <v>27504969</v>
      </c>
      <c r="V95" s="18">
        <f>[7]jul!$BL97</f>
        <v>27411364</v>
      </c>
      <c r="W95" s="18">
        <f>[8]ago!$BL97</f>
        <v>31423932</v>
      </c>
      <c r="X95" s="18">
        <f>[9]set!$BL97</f>
        <v>30072196</v>
      </c>
      <c r="Y95" s="18">
        <f>[10]out!$BL97</f>
        <v>35736226</v>
      </c>
      <c r="Z95" s="18">
        <f>[11]nov!$BL97</f>
        <v>33741778</v>
      </c>
      <c r="AA95" s="18">
        <f>[12]dez!$BL97</f>
        <v>31349915</v>
      </c>
      <c r="AB95" s="18">
        <f>[13]jan!$BL97</f>
        <v>26466579</v>
      </c>
      <c r="AC95" s="18">
        <f>[14]fev!$BL97</f>
        <v>30157998</v>
      </c>
      <c r="AD95" s="18">
        <f>[15]mar!$BL97</f>
        <v>35190350</v>
      </c>
      <c r="AE95" s="18">
        <f>[16]abr!$BL97</f>
        <v>29692822</v>
      </c>
      <c r="AF95" s="18">
        <f>[17]maio!$BL97</f>
        <v>31509116</v>
      </c>
      <c r="AG95" s="18">
        <f>[18]jun!$BL97</f>
        <v>26645576</v>
      </c>
      <c r="AH95" s="18">
        <f>[19]jul!$BL97</f>
        <v>30786263</v>
      </c>
      <c r="AI95" s="18">
        <f>[20]ago!$BL97</f>
        <v>28577425</v>
      </c>
      <c r="AJ95" s="18">
        <f>[21]set!$BL97</f>
        <v>31259033</v>
      </c>
      <c r="AK95" s="18">
        <f>[22]out!$BL97</f>
        <v>29140125</v>
      </c>
      <c r="AL95" s="18">
        <f>[23]nov!$BL97</f>
        <v>27188070</v>
      </c>
      <c r="AM95" s="18">
        <f>[24]dez!$BL97</f>
        <v>31223519</v>
      </c>
      <c r="AN95" s="18">
        <f>[25]jan!$BL97</f>
        <v>23004114</v>
      </c>
      <c r="AO95" s="18">
        <f>[26]fev!$BL97</f>
        <v>21018363</v>
      </c>
      <c r="AP95" s="18">
        <f>[27]mar!$BL97</f>
        <v>34780576</v>
      </c>
      <c r="AQ95" s="18">
        <f>[28]abr!$BL97</f>
        <v>30659805</v>
      </c>
      <c r="AR95" s="18"/>
      <c r="AS95" s="18"/>
      <c r="AT95" s="18"/>
      <c r="AU95" s="18"/>
      <c r="AV95" s="18"/>
      <c r="AW95" s="18"/>
      <c r="AX95" s="18"/>
      <c r="AY95" s="18"/>
    </row>
    <row r="96" spans="2:51" outlineLevel="2" x14ac:dyDescent="0.25">
      <c r="B96" s="4" t="s">
        <v>64</v>
      </c>
      <c r="C96" s="5" t="s">
        <v>224</v>
      </c>
      <c r="D96" s="8">
        <v>21128266</v>
      </c>
      <c r="E96" s="8">
        <v>20767611</v>
      </c>
      <c r="F96" s="8">
        <v>18641883</v>
      </c>
      <c r="G96" s="8">
        <v>15729990</v>
      </c>
      <c r="H96" s="8">
        <v>16755089</v>
      </c>
      <c r="I96" s="8">
        <v>20075092</v>
      </c>
      <c r="J96" s="8">
        <v>17921780</v>
      </c>
      <c r="K96" s="8">
        <v>17062254</v>
      </c>
      <c r="L96" s="8">
        <v>16991159</v>
      </c>
      <c r="M96" s="8">
        <v>18746668</v>
      </c>
      <c r="N96" s="8">
        <v>17131087</v>
      </c>
      <c r="O96" s="8">
        <v>17461669</v>
      </c>
      <c r="P96" s="8">
        <f>[1]jan!$BL98</f>
        <v>20424101</v>
      </c>
      <c r="Q96" s="8">
        <f>[2]fev!$BL98</f>
        <v>21597275</v>
      </c>
      <c r="R96" s="8">
        <f>[3]mar!$BL98</f>
        <v>24648271</v>
      </c>
      <c r="S96" s="8">
        <f>[4]abr!$BL98</f>
        <v>26412064</v>
      </c>
      <c r="T96" s="8">
        <f>[5]maio!$BL98</f>
        <v>22615968</v>
      </c>
      <c r="U96" s="8">
        <f>[6]jun!$BL98</f>
        <v>20053170</v>
      </c>
      <c r="V96" s="8">
        <f>[7]jul!$BL98</f>
        <v>19957103</v>
      </c>
      <c r="W96" s="8">
        <f>[8]ago!$BL98</f>
        <v>23840197</v>
      </c>
      <c r="X96" s="8">
        <f>[9]set!$BL98</f>
        <v>20752034</v>
      </c>
      <c r="Y96" s="8">
        <f>[10]out!$BL98</f>
        <v>24048012</v>
      </c>
      <c r="Z96" s="8">
        <f>[11]nov!$BL98</f>
        <v>25595224</v>
      </c>
      <c r="AA96" s="8">
        <f>[12]dez!$BL98</f>
        <v>24199244</v>
      </c>
      <c r="AB96" s="8">
        <f>[13]jan!$BL98</f>
        <v>18600375</v>
      </c>
      <c r="AC96" s="8">
        <f>[14]fev!$BL98</f>
        <v>22382295</v>
      </c>
      <c r="AD96" s="8">
        <f>[15]mar!$BL98</f>
        <v>27577412</v>
      </c>
      <c r="AE96" s="8">
        <f>[16]abr!$BL98</f>
        <v>21135131</v>
      </c>
      <c r="AF96" s="8">
        <f>[17]maio!$BL98</f>
        <v>21798681</v>
      </c>
      <c r="AG96" s="8">
        <f>[18]jun!$BL98</f>
        <v>19828358</v>
      </c>
      <c r="AH96" s="8">
        <f>[19]jul!$BL98</f>
        <v>21945682</v>
      </c>
      <c r="AI96" s="8">
        <f>[20]ago!$BL98</f>
        <v>21099337</v>
      </c>
      <c r="AJ96" s="8">
        <f>[21]set!$BL98</f>
        <v>23481168</v>
      </c>
      <c r="AK96" s="8">
        <f>[22]out!$BL98</f>
        <v>20748587</v>
      </c>
      <c r="AL96" s="8">
        <f>[23]nov!$BL98</f>
        <v>18538852</v>
      </c>
      <c r="AM96" s="8">
        <f>[24]dez!$BL98</f>
        <v>23390318</v>
      </c>
      <c r="AN96" s="8">
        <f>[25]jan!$BL98</f>
        <v>16998204</v>
      </c>
      <c r="AO96" s="8">
        <f>[26]fev!$BL98</f>
        <v>16652231</v>
      </c>
      <c r="AP96" s="8">
        <f>[27]mar!$BL98</f>
        <v>25046455</v>
      </c>
      <c r="AQ96" s="8">
        <f>[28]abr!$BL98</f>
        <v>22095127</v>
      </c>
      <c r="AR96" s="8"/>
      <c r="AS96" s="8"/>
      <c r="AT96" s="8"/>
      <c r="AU96" s="8"/>
      <c r="AV96" s="8"/>
      <c r="AW96" s="8"/>
      <c r="AX96" s="8"/>
      <c r="AY96" s="8"/>
    </row>
    <row r="97" spans="2:51" outlineLevel="2" x14ac:dyDescent="0.25">
      <c r="B97" s="4" t="s">
        <v>65</v>
      </c>
      <c r="C97" s="5" t="s">
        <v>225</v>
      </c>
      <c r="D97" s="8">
        <v>7017532</v>
      </c>
      <c r="E97" s="8">
        <v>6817080</v>
      </c>
      <c r="F97" s="8">
        <v>6712167</v>
      </c>
      <c r="G97" s="8">
        <v>8060895</v>
      </c>
      <c r="H97" s="8">
        <v>9583394</v>
      </c>
      <c r="I97" s="8">
        <v>6906806</v>
      </c>
      <c r="J97" s="8">
        <v>7329034</v>
      </c>
      <c r="K97" s="8">
        <v>7863998</v>
      </c>
      <c r="L97" s="8">
        <v>6675953</v>
      </c>
      <c r="M97" s="8">
        <v>8070315</v>
      </c>
      <c r="N97" s="8">
        <v>7346666</v>
      </c>
      <c r="O97" s="8">
        <v>7574574</v>
      </c>
      <c r="P97" s="8">
        <f>[1]jan!$BL99</f>
        <v>5720061</v>
      </c>
      <c r="Q97" s="8">
        <f>[2]fev!$BL99</f>
        <v>7504677</v>
      </c>
      <c r="R97" s="8">
        <f>[3]mar!$BL99</f>
        <v>6394709</v>
      </c>
      <c r="S97" s="8">
        <f>[4]abr!$BL99</f>
        <v>6545339</v>
      </c>
      <c r="T97" s="8">
        <f>[5]maio!$BL99</f>
        <v>9039592</v>
      </c>
      <c r="U97" s="8">
        <f>[6]jun!$BL99</f>
        <v>7451799</v>
      </c>
      <c r="V97" s="8">
        <f>[7]jul!$BL99</f>
        <v>7454145</v>
      </c>
      <c r="W97" s="8">
        <f>[8]ago!$BL99</f>
        <v>7583735</v>
      </c>
      <c r="X97" s="8">
        <f>[9]set!$BL99</f>
        <v>9320099</v>
      </c>
      <c r="Y97" s="8">
        <f>[10]out!$BL99</f>
        <v>11688094</v>
      </c>
      <c r="Z97" s="8">
        <f>[11]nov!$BL99</f>
        <v>8146447</v>
      </c>
      <c r="AA97" s="8">
        <f>[12]dez!$BL99</f>
        <v>7150331</v>
      </c>
      <c r="AB97" s="8">
        <f>[13]jan!$BL99</f>
        <v>7866034</v>
      </c>
      <c r="AC97" s="8">
        <f>[14]fev!$BL99</f>
        <v>7775703</v>
      </c>
      <c r="AD97" s="8">
        <f>[15]mar!$BL99</f>
        <v>7612938</v>
      </c>
      <c r="AE97" s="8">
        <f>[16]abr!$BL99</f>
        <v>8557691</v>
      </c>
      <c r="AF97" s="8">
        <f>[17]maio!$BL99</f>
        <v>9710370</v>
      </c>
      <c r="AG97" s="8">
        <f>[18]jun!$BL99</f>
        <v>6817218</v>
      </c>
      <c r="AH97" s="8">
        <f>[19]jul!$BL99</f>
        <v>8840450</v>
      </c>
      <c r="AI97" s="8">
        <f>[20]ago!$BL99</f>
        <v>7478050</v>
      </c>
      <c r="AJ97" s="8">
        <f>[21]set!$BL99</f>
        <v>7777745</v>
      </c>
      <c r="AK97" s="8">
        <f>[22]out!$BL99</f>
        <v>8391422</v>
      </c>
      <c r="AL97" s="8">
        <f>[23]nov!$BL99</f>
        <v>8648537</v>
      </c>
      <c r="AM97" s="8">
        <f>[24]dez!$BL99</f>
        <v>7833201</v>
      </c>
      <c r="AN97" s="8">
        <f>[25]jan!$BL99</f>
        <v>6005154</v>
      </c>
      <c r="AO97" s="8">
        <f>[26]fev!$BL99</f>
        <v>4366132</v>
      </c>
      <c r="AP97" s="8">
        <f>[27]mar!$BL99</f>
        <v>9734121</v>
      </c>
      <c r="AQ97" s="8">
        <f>[28]abr!$BL99</f>
        <v>8564678</v>
      </c>
      <c r="AR97" s="8"/>
      <c r="AS97" s="8"/>
      <c r="AT97" s="8"/>
      <c r="AU97" s="8"/>
      <c r="AV97" s="8"/>
      <c r="AW97" s="8"/>
      <c r="AX97" s="8"/>
      <c r="AY97" s="8"/>
    </row>
    <row r="98" spans="2:51" outlineLevel="2" x14ac:dyDescent="0.25">
      <c r="B98" s="4"/>
      <c r="C98" s="33" t="s">
        <v>314</v>
      </c>
      <c r="D98" s="8">
        <v>0</v>
      </c>
      <c r="E98" s="8">
        <v>148</v>
      </c>
      <c r="F98" s="8">
        <v>0</v>
      </c>
      <c r="G98" s="8">
        <v>0</v>
      </c>
      <c r="H98" s="8">
        <v>200</v>
      </c>
      <c r="I98" s="8">
        <v>116</v>
      </c>
      <c r="J98" s="8">
        <v>0</v>
      </c>
      <c r="K98" s="8">
        <v>0</v>
      </c>
      <c r="L98" s="8">
        <v>0</v>
      </c>
      <c r="M98" s="8">
        <v>73</v>
      </c>
      <c r="N98" s="8">
        <v>20000</v>
      </c>
      <c r="O98" s="8">
        <v>28</v>
      </c>
      <c r="P98" s="8">
        <f>[1]jan!$BL100</f>
        <v>0</v>
      </c>
      <c r="Q98" s="8">
        <f>[2]fev!$BL100</f>
        <v>1232</v>
      </c>
      <c r="R98" s="8">
        <f>[3]mar!$BL100</f>
        <v>0</v>
      </c>
      <c r="S98" s="8">
        <f>[4]abr!$BL100</f>
        <v>0</v>
      </c>
      <c r="T98" s="8">
        <f>[5]maio!$BL100</f>
        <v>0</v>
      </c>
      <c r="U98" s="8">
        <f>[6]jun!$BL100</f>
        <v>0</v>
      </c>
      <c r="V98" s="8">
        <f>[7]jul!$BL100</f>
        <v>116</v>
      </c>
      <c r="W98" s="8">
        <f>[8]ago!$BL100</f>
        <v>0</v>
      </c>
      <c r="X98" s="8">
        <f>[9]set!$BL100</f>
        <v>63</v>
      </c>
      <c r="Y98" s="8">
        <f>[10]out!$BL100</f>
        <v>120</v>
      </c>
      <c r="Z98" s="8">
        <f>[11]nov!$BL100</f>
        <v>107</v>
      </c>
      <c r="AA98" s="8">
        <f>[12]dez!$BL100</f>
        <v>340</v>
      </c>
      <c r="AB98" s="8">
        <f>[13]jan!$BL100</f>
        <v>170</v>
      </c>
      <c r="AC98" s="8">
        <f>[14]fev!$BL100</f>
        <v>0</v>
      </c>
      <c r="AD98" s="8">
        <f>[15]mar!$BL100</f>
        <v>0</v>
      </c>
      <c r="AE98" s="8">
        <f>[16]abr!$BL100</f>
        <v>0</v>
      </c>
      <c r="AF98" s="8">
        <f>[17]maio!$BL100</f>
        <v>65</v>
      </c>
      <c r="AG98" s="8">
        <f>[18]jun!$BL100</f>
        <v>0</v>
      </c>
      <c r="AH98" s="8">
        <f>[19]jul!$BL100</f>
        <v>131</v>
      </c>
      <c r="AI98" s="8">
        <f>[20]ago!$BL100</f>
        <v>38</v>
      </c>
      <c r="AJ98" s="8">
        <f>[21]set!$BL100</f>
        <v>120</v>
      </c>
      <c r="AK98" s="8">
        <f>[22]out!$BL100</f>
        <v>116</v>
      </c>
      <c r="AL98" s="8">
        <f>[23]nov!$BL100</f>
        <v>681</v>
      </c>
      <c r="AM98" s="8">
        <f>[24]dez!$BL100</f>
        <v>0</v>
      </c>
      <c r="AN98" s="8">
        <f>[25]jan!$BL100</f>
        <v>756</v>
      </c>
      <c r="AO98" s="8">
        <f>[26]fev!$BL100</f>
        <v>0</v>
      </c>
      <c r="AP98" s="8">
        <f>[27]mar!$BL100</f>
        <v>0</v>
      </c>
      <c r="AQ98" s="8">
        <f>[28]abr!$BL100</f>
        <v>0</v>
      </c>
      <c r="AR98" s="8"/>
      <c r="AS98" s="8"/>
      <c r="AT98" s="8"/>
      <c r="AU98" s="8"/>
      <c r="AV98" s="8"/>
      <c r="AW98" s="8"/>
      <c r="AX98" s="8"/>
      <c r="AY98" s="8"/>
    </row>
    <row r="99" spans="2:51" ht="25.5" outlineLevel="1" x14ac:dyDescent="0.25">
      <c r="B99" s="16">
        <v>26</v>
      </c>
      <c r="C99" s="17" t="s">
        <v>226</v>
      </c>
      <c r="D99" s="18">
        <v>6898267</v>
      </c>
      <c r="E99" s="18">
        <v>8788540</v>
      </c>
      <c r="F99" s="18">
        <v>10468914</v>
      </c>
      <c r="G99" s="18">
        <v>10574240</v>
      </c>
      <c r="H99" s="18">
        <v>11210437</v>
      </c>
      <c r="I99" s="18">
        <v>9405519</v>
      </c>
      <c r="J99" s="18">
        <v>9967735</v>
      </c>
      <c r="K99" s="18">
        <v>11861153</v>
      </c>
      <c r="L99" s="18">
        <v>6610368</v>
      </c>
      <c r="M99" s="18">
        <v>8810167</v>
      </c>
      <c r="N99" s="18">
        <v>6845003</v>
      </c>
      <c r="O99" s="18">
        <v>8286541</v>
      </c>
      <c r="P99" s="18">
        <f>[1]jan!$BL101</f>
        <v>7674157</v>
      </c>
      <c r="Q99" s="18">
        <f>[2]fev!$BL101</f>
        <v>6304790</v>
      </c>
      <c r="R99" s="18">
        <f>[3]mar!$BL101</f>
        <v>8230683</v>
      </c>
      <c r="S99" s="18">
        <f>[4]abr!$BL101</f>
        <v>8035673</v>
      </c>
      <c r="T99" s="18">
        <f>[5]maio!$BL101</f>
        <v>9786720</v>
      </c>
      <c r="U99" s="18">
        <f>[6]jun!$BL101</f>
        <v>9038984</v>
      </c>
      <c r="V99" s="18">
        <f>[7]jul!$BL101</f>
        <v>10103694</v>
      </c>
      <c r="W99" s="18">
        <f>[8]ago!$BL101</f>
        <v>7249252</v>
      </c>
      <c r="X99" s="18">
        <f>[9]set!$BL101</f>
        <v>5035910</v>
      </c>
      <c r="Y99" s="18">
        <f>[10]out!$BL101</f>
        <v>6072705</v>
      </c>
      <c r="Z99" s="18">
        <f>[11]nov!$BL101</f>
        <v>5609801</v>
      </c>
      <c r="AA99" s="18">
        <f>[12]dez!$BL101</f>
        <v>8023149</v>
      </c>
      <c r="AB99" s="18">
        <f>[13]jan!$BL101</f>
        <v>6494993</v>
      </c>
      <c r="AC99" s="18">
        <f>[14]fev!$BL101</f>
        <v>7439322</v>
      </c>
      <c r="AD99" s="18">
        <f>[15]mar!$BL101</f>
        <v>8937169</v>
      </c>
      <c r="AE99" s="18">
        <f>[16]abr!$BL101</f>
        <v>8575953</v>
      </c>
      <c r="AF99" s="18">
        <f>[17]maio!$BL101</f>
        <v>9709547</v>
      </c>
      <c r="AG99" s="18">
        <f>[18]jun!$BL101</f>
        <v>8003684</v>
      </c>
      <c r="AH99" s="18">
        <f>[19]jul!$BL101</f>
        <v>10934838</v>
      </c>
      <c r="AI99" s="18">
        <f>[20]ago!$BL101</f>
        <v>8832909</v>
      </c>
      <c r="AJ99" s="18">
        <f>[21]set!$BL101</f>
        <v>7458509</v>
      </c>
      <c r="AK99" s="18">
        <f>[22]out!$BL101</f>
        <v>7634570</v>
      </c>
      <c r="AL99" s="18">
        <f>[23]nov!$BL101</f>
        <v>6455665</v>
      </c>
      <c r="AM99" s="18">
        <f>[24]dez!$BL101</f>
        <v>9912392</v>
      </c>
      <c r="AN99" s="18">
        <f>[25]jan!$BL101</f>
        <v>3951433</v>
      </c>
      <c r="AO99" s="18">
        <f>[26]fev!$BL101</f>
        <v>4611864</v>
      </c>
      <c r="AP99" s="18">
        <f>[27]mar!$BL101</f>
        <v>8410949</v>
      </c>
      <c r="AQ99" s="18">
        <f>[28]abr!$BL101</f>
        <v>8705388</v>
      </c>
      <c r="AR99" s="18"/>
      <c r="AS99" s="18"/>
      <c r="AT99" s="18"/>
      <c r="AU99" s="18"/>
      <c r="AV99" s="18"/>
      <c r="AW99" s="18"/>
      <c r="AX99" s="18"/>
      <c r="AY99" s="18"/>
    </row>
    <row r="100" spans="2:51" outlineLevel="2" x14ac:dyDescent="0.25">
      <c r="B100" s="4" t="s">
        <v>66</v>
      </c>
      <c r="C100" s="5" t="s">
        <v>227</v>
      </c>
      <c r="D100" s="8">
        <v>192790</v>
      </c>
      <c r="E100" s="8">
        <v>234768</v>
      </c>
      <c r="F100" s="8">
        <v>210142</v>
      </c>
      <c r="G100" s="8">
        <v>244692</v>
      </c>
      <c r="H100" s="8">
        <v>249238</v>
      </c>
      <c r="I100" s="8">
        <v>227208</v>
      </c>
      <c r="J100" s="8">
        <v>264268</v>
      </c>
      <c r="K100" s="8">
        <v>338418</v>
      </c>
      <c r="L100" s="8">
        <v>166656</v>
      </c>
      <c r="M100" s="8">
        <v>438839</v>
      </c>
      <c r="N100" s="8">
        <v>298591</v>
      </c>
      <c r="O100" s="8">
        <v>256171</v>
      </c>
      <c r="P100" s="8">
        <f>[1]jan!$BL102</f>
        <v>215103</v>
      </c>
      <c r="Q100" s="8">
        <f>[2]fev!$BL102</f>
        <v>243387</v>
      </c>
      <c r="R100" s="8">
        <f>[3]mar!$BL102</f>
        <v>327575</v>
      </c>
      <c r="S100" s="8">
        <f>[4]abr!$BL102</f>
        <v>317791</v>
      </c>
      <c r="T100" s="8">
        <f>[5]maio!$BL102</f>
        <v>318121</v>
      </c>
      <c r="U100" s="8">
        <f>[6]jun!$BL102</f>
        <v>322297</v>
      </c>
      <c r="V100" s="8">
        <f>[7]jul!$BL102</f>
        <v>259398</v>
      </c>
      <c r="W100" s="8">
        <f>[8]ago!$BL102</f>
        <v>653489</v>
      </c>
      <c r="X100" s="8">
        <f>[9]set!$BL102</f>
        <v>305292</v>
      </c>
      <c r="Y100" s="8">
        <f>[10]out!$BL102</f>
        <v>463581</v>
      </c>
      <c r="Z100" s="8">
        <f>[11]nov!$BL102</f>
        <v>459758</v>
      </c>
      <c r="AA100" s="8">
        <f>[12]dez!$BL102</f>
        <v>320374</v>
      </c>
      <c r="AB100" s="8">
        <f>[13]jan!$BL102</f>
        <v>431602</v>
      </c>
      <c r="AC100" s="8">
        <f>[14]fev!$BL102</f>
        <v>295502</v>
      </c>
      <c r="AD100" s="8">
        <f>[15]mar!$BL102</f>
        <v>214092</v>
      </c>
      <c r="AE100" s="8">
        <f>[16]abr!$BL102</f>
        <v>329407</v>
      </c>
      <c r="AF100" s="8">
        <f>[17]maio!$BL102</f>
        <v>323054</v>
      </c>
      <c r="AG100" s="8">
        <f>[18]jun!$BL102</f>
        <v>290393</v>
      </c>
      <c r="AH100" s="8">
        <f>[19]jul!$BL102</f>
        <v>433042</v>
      </c>
      <c r="AI100" s="8">
        <f>[20]ago!$BL102</f>
        <v>327662</v>
      </c>
      <c r="AJ100" s="8">
        <f>[21]set!$BL102</f>
        <v>323225</v>
      </c>
      <c r="AK100" s="8">
        <f>[22]out!$BL102</f>
        <v>337269</v>
      </c>
      <c r="AL100" s="8">
        <f>[23]nov!$BL102</f>
        <v>263088</v>
      </c>
      <c r="AM100" s="8">
        <f>[24]dez!$BL102</f>
        <v>487292</v>
      </c>
      <c r="AN100" s="8">
        <f>[25]jan!$BL102</f>
        <v>210349</v>
      </c>
      <c r="AO100" s="8">
        <f>[26]fev!$BL102</f>
        <v>197793</v>
      </c>
      <c r="AP100" s="8">
        <f>[27]mar!$BL102</f>
        <v>320279</v>
      </c>
      <c r="AQ100" s="8">
        <f>[28]abr!$BL102</f>
        <v>240050</v>
      </c>
      <c r="AR100" s="8"/>
      <c r="AS100" s="8"/>
      <c r="AT100" s="8"/>
      <c r="AU100" s="8"/>
      <c r="AV100" s="8"/>
      <c r="AW100" s="8"/>
      <c r="AX100" s="8"/>
      <c r="AY100" s="8"/>
    </row>
    <row r="101" spans="2:51" outlineLevel="2" x14ac:dyDescent="0.25">
      <c r="B101" s="4" t="s">
        <v>67</v>
      </c>
      <c r="C101" s="5" t="s">
        <v>228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86</v>
      </c>
      <c r="L101" s="8">
        <v>0</v>
      </c>
      <c r="M101" s="8">
        <v>0</v>
      </c>
      <c r="N101" s="8">
        <v>0</v>
      </c>
      <c r="O101" s="8">
        <v>0</v>
      </c>
      <c r="P101" s="8">
        <f>[1]jan!$BL103</f>
        <v>0</v>
      </c>
      <c r="Q101" s="8">
        <f>[2]fev!$BL103</f>
        <v>0</v>
      </c>
      <c r="R101" s="8">
        <f>[3]mar!$BL103</f>
        <v>0</v>
      </c>
      <c r="S101" s="8">
        <f>[4]abr!$BL103</f>
        <v>0</v>
      </c>
      <c r="T101" s="8">
        <f>[5]maio!$BL103</f>
        <v>0</v>
      </c>
      <c r="U101" s="8">
        <f>[6]jun!$BL103</f>
        <v>0</v>
      </c>
      <c r="V101" s="8">
        <f>[7]jul!$BL103</f>
        <v>0</v>
      </c>
      <c r="W101" s="8">
        <f>[8]ago!$BL103</f>
        <v>0</v>
      </c>
      <c r="X101" s="8">
        <f>[9]set!$BL103</f>
        <v>0</v>
      </c>
      <c r="Y101" s="8">
        <f>[10]out!$BL103</f>
        <v>0</v>
      </c>
      <c r="Z101" s="8">
        <f>[11]nov!$BL103</f>
        <v>0</v>
      </c>
      <c r="AA101" s="8">
        <f>[12]dez!$BL103</f>
        <v>2074</v>
      </c>
      <c r="AB101" s="8">
        <f>[13]jan!$BL103</f>
        <v>0</v>
      </c>
      <c r="AC101" s="8">
        <f>[14]fev!$BL103</f>
        <v>0</v>
      </c>
      <c r="AD101" s="8">
        <f>[15]mar!$BL103</f>
        <v>0</v>
      </c>
      <c r="AE101" s="8">
        <f>[16]abr!$BL103</f>
        <v>0</v>
      </c>
      <c r="AF101" s="8">
        <f>[17]maio!$BL103</f>
        <v>0</v>
      </c>
      <c r="AG101" s="8">
        <f>[18]jun!$BL103</f>
        <v>0</v>
      </c>
      <c r="AH101" s="8">
        <f>[19]jul!$BL103</f>
        <v>0</v>
      </c>
      <c r="AI101" s="8">
        <f>[20]ago!$BL103</f>
        <v>0</v>
      </c>
      <c r="AJ101" s="8">
        <f>[21]set!$BL103</f>
        <v>0</v>
      </c>
      <c r="AK101" s="8">
        <f>[22]out!$BL103</f>
        <v>0</v>
      </c>
      <c r="AL101" s="8">
        <f>[23]nov!$BL103</f>
        <v>0</v>
      </c>
      <c r="AM101" s="8">
        <f>[24]dez!$BL103</f>
        <v>0</v>
      </c>
      <c r="AN101" s="8">
        <f>[25]jan!$BL103</f>
        <v>0</v>
      </c>
      <c r="AO101" s="8">
        <f>[26]fev!$BL103</f>
        <v>0</v>
      </c>
      <c r="AP101" s="8">
        <f>[27]mar!$BL103</f>
        <v>0</v>
      </c>
      <c r="AQ101" s="8">
        <f>[28]abr!$BL103</f>
        <v>0</v>
      </c>
      <c r="AR101" s="8"/>
      <c r="AS101" s="8"/>
      <c r="AT101" s="8"/>
      <c r="AU101" s="8"/>
      <c r="AV101" s="8"/>
      <c r="AW101" s="8"/>
      <c r="AX101" s="8"/>
      <c r="AY101" s="8"/>
    </row>
    <row r="102" spans="2:51" ht="22.5" outlineLevel="2" x14ac:dyDescent="0.25">
      <c r="B102" s="4" t="s">
        <v>68</v>
      </c>
      <c r="C102" s="5" t="s">
        <v>229</v>
      </c>
      <c r="D102" s="8">
        <v>35538</v>
      </c>
      <c r="E102" s="8">
        <v>46406</v>
      </c>
      <c r="F102" s="8">
        <v>56312</v>
      </c>
      <c r="G102" s="8">
        <v>59459</v>
      </c>
      <c r="H102" s="8">
        <v>47575</v>
      </c>
      <c r="I102" s="8">
        <v>23794</v>
      </c>
      <c r="J102" s="8">
        <v>76330</v>
      </c>
      <c r="K102" s="8">
        <v>36557</v>
      </c>
      <c r="L102" s="8">
        <v>84395</v>
      </c>
      <c r="M102" s="8">
        <v>51011</v>
      </c>
      <c r="N102" s="8">
        <v>46144</v>
      </c>
      <c r="O102" s="8">
        <v>26872</v>
      </c>
      <c r="P102" s="8">
        <f>[1]jan!$BL104</f>
        <v>81428</v>
      </c>
      <c r="Q102" s="8">
        <f>[2]fev!$BL104</f>
        <v>64196</v>
      </c>
      <c r="R102" s="8">
        <f>[3]mar!$BL104</f>
        <v>52495</v>
      </c>
      <c r="S102" s="8">
        <f>[4]abr!$BL104</f>
        <v>56517</v>
      </c>
      <c r="T102" s="8">
        <f>[5]maio!$BL104</f>
        <v>92106</v>
      </c>
      <c r="U102" s="8">
        <f>[6]jun!$BL104</f>
        <v>45331</v>
      </c>
      <c r="V102" s="8">
        <f>[7]jul!$BL104</f>
        <v>63365</v>
      </c>
      <c r="W102" s="8">
        <f>[8]ago!$BL104</f>
        <v>61584</v>
      </c>
      <c r="X102" s="8">
        <f>[9]set!$BL104</f>
        <v>136078</v>
      </c>
      <c r="Y102" s="8">
        <f>[10]out!$BL104</f>
        <v>43660</v>
      </c>
      <c r="Z102" s="8">
        <f>[11]nov!$BL104</f>
        <v>32258</v>
      </c>
      <c r="AA102" s="8">
        <f>[12]dez!$BL104</f>
        <v>39539</v>
      </c>
      <c r="AB102" s="8">
        <f>[13]jan!$BL104</f>
        <v>20247</v>
      </c>
      <c r="AC102" s="8">
        <f>[14]fev!$BL104</f>
        <v>64558</v>
      </c>
      <c r="AD102" s="8">
        <f>[15]mar!$BL104</f>
        <v>88061</v>
      </c>
      <c r="AE102" s="8">
        <f>[16]abr!$BL104</f>
        <v>71731</v>
      </c>
      <c r="AF102" s="8">
        <f>[17]maio!$BL104</f>
        <v>46548</v>
      </c>
      <c r="AG102" s="8">
        <f>[18]jun!$BL104</f>
        <v>57477</v>
      </c>
      <c r="AH102" s="8">
        <f>[19]jul!$BL104</f>
        <v>70262</v>
      </c>
      <c r="AI102" s="8">
        <f>[20]ago!$BL104</f>
        <v>38551</v>
      </c>
      <c r="AJ102" s="8">
        <f>[21]set!$BL104</f>
        <v>38221</v>
      </c>
      <c r="AK102" s="8">
        <f>[22]out!$BL104</f>
        <v>49582</v>
      </c>
      <c r="AL102" s="8">
        <f>[23]nov!$BL104</f>
        <v>55536</v>
      </c>
      <c r="AM102" s="8">
        <f>[24]dez!$BL104</f>
        <v>73513</v>
      </c>
      <c r="AN102" s="8">
        <f>[25]jan!$BL104</f>
        <v>47391</v>
      </c>
      <c r="AO102" s="8">
        <f>[26]fev!$BL104</f>
        <v>32977</v>
      </c>
      <c r="AP102" s="8">
        <f>[27]mar!$BL104</f>
        <v>48926</v>
      </c>
      <c r="AQ102" s="8">
        <f>[28]abr!$BL104</f>
        <v>21080</v>
      </c>
      <c r="AR102" s="8"/>
      <c r="AS102" s="8"/>
      <c r="AT102" s="8"/>
      <c r="AU102" s="8"/>
      <c r="AV102" s="8"/>
      <c r="AW102" s="8"/>
      <c r="AX102" s="8"/>
      <c r="AY102" s="8"/>
    </row>
    <row r="103" spans="2:51" outlineLevel="2" x14ac:dyDescent="0.25">
      <c r="B103" s="4" t="s">
        <v>69</v>
      </c>
      <c r="C103" s="5" t="s">
        <v>230</v>
      </c>
      <c r="D103" s="8">
        <v>547403</v>
      </c>
      <c r="E103" s="8">
        <v>686579</v>
      </c>
      <c r="F103" s="8">
        <v>793446</v>
      </c>
      <c r="G103" s="8">
        <v>565852</v>
      </c>
      <c r="H103" s="8">
        <v>380397</v>
      </c>
      <c r="I103" s="8">
        <v>707424</v>
      </c>
      <c r="J103" s="8">
        <v>562610</v>
      </c>
      <c r="K103" s="8">
        <v>599155</v>
      </c>
      <c r="L103" s="8">
        <v>566148</v>
      </c>
      <c r="M103" s="8">
        <v>489334</v>
      </c>
      <c r="N103" s="8">
        <v>427245</v>
      </c>
      <c r="O103" s="8">
        <v>711577</v>
      </c>
      <c r="P103" s="8">
        <f>[1]jan!$BL105</f>
        <v>417960</v>
      </c>
      <c r="Q103" s="8">
        <f>[2]fev!$BL105</f>
        <v>327741</v>
      </c>
      <c r="R103" s="8">
        <f>[3]mar!$BL105</f>
        <v>520482</v>
      </c>
      <c r="S103" s="8">
        <f>[4]abr!$BL105</f>
        <v>339300</v>
      </c>
      <c r="T103" s="8">
        <f>[5]maio!$BL105</f>
        <v>402153</v>
      </c>
      <c r="U103" s="8">
        <f>[6]jun!$BL105</f>
        <v>346221</v>
      </c>
      <c r="V103" s="8">
        <f>[7]jul!$BL105</f>
        <v>527068</v>
      </c>
      <c r="W103" s="8">
        <f>[8]ago!$BL105</f>
        <v>446098</v>
      </c>
      <c r="X103" s="8">
        <f>[9]set!$BL105</f>
        <v>451470</v>
      </c>
      <c r="Y103" s="8">
        <f>[10]out!$BL105</f>
        <v>427407</v>
      </c>
      <c r="Z103" s="8">
        <f>[11]nov!$BL105</f>
        <v>313719</v>
      </c>
      <c r="AA103" s="8">
        <f>[12]dez!$BL105</f>
        <v>430987</v>
      </c>
      <c r="AB103" s="8">
        <f>[13]jan!$BL105</f>
        <v>270159</v>
      </c>
      <c r="AC103" s="8">
        <f>[14]fev!$BL105</f>
        <v>186559</v>
      </c>
      <c r="AD103" s="8">
        <f>[15]mar!$BL105</f>
        <v>474653</v>
      </c>
      <c r="AE103" s="8">
        <f>[16]abr!$BL105</f>
        <v>276187</v>
      </c>
      <c r="AF103" s="8">
        <f>[17]maio!$BL105</f>
        <v>231953</v>
      </c>
      <c r="AG103" s="8">
        <f>[18]jun!$BL105</f>
        <v>280330</v>
      </c>
      <c r="AH103" s="8">
        <f>[19]jul!$BL105</f>
        <v>304617</v>
      </c>
      <c r="AI103" s="8">
        <f>[20]ago!$BL105</f>
        <v>422697</v>
      </c>
      <c r="AJ103" s="8">
        <f>[21]set!$BL105</f>
        <v>496451</v>
      </c>
      <c r="AK103" s="8">
        <f>[22]out!$BL105</f>
        <v>252142</v>
      </c>
      <c r="AL103" s="8">
        <f>[23]nov!$BL105</f>
        <v>281583</v>
      </c>
      <c r="AM103" s="8">
        <f>[24]dez!$BL105</f>
        <v>295986</v>
      </c>
      <c r="AN103" s="8">
        <f>[25]jan!$BL105</f>
        <v>138848</v>
      </c>
      <c r="AO103" s="8">
        <f>[26]fev!$BL105</f>
        <v>113055</v>
      </c>
      <c r="AP103" s="8">
        <f>[27]mar!$BL105</f>
        <v>471145</v>
      </c>
      <c r="AQ103" s="8">
        <f>[28]abr!$BL105</f>
        <v>373425</v>
      </c>
      <c r="AR103" s="8"/>
      <c r="AS103" s="8"/>
      <c r="AT103" s="8"/>
      <c r="AU103" s="8"/>
      <c r="AV103" s="8"/>
      <c r="AW103" s="8"/>
      <c r="AX103" s="8"/>
      <c r="AY103" s="8"/>
    </row>
    <row r="104" spans="2:51" ht="22.5" outlineLevel="2" x14ac:dyDescent="0.25">
      <c r="B104" s="4" t="s">
        <v>70</v>
      </c>
      <c r="C104" s="5" t="s">
        <v>231</v>
      </c>
      <c r="D104" s="8">
        <v>6122536</v>
      </c>
      <c r="E104" s="8">
        <v>7820787</v>
      </c>
      <c r="F104" s="8">
        <v>9409014</v>
      </c>
      <c r="G104" s="8">
        <v>9704237</v>
      </c>
      <c r="H104" s="8">
        <v>10533227</v>
      </c>
      <c r="I104" s="8">
        <v>8447093</v>
      </c>
      <c r="J104" s="8">
        <v>9064527</v>
      </c>
      <c r="K104" s="8">
        <v>10886937</v>
      </c>
      <c r="L104" s="8">
        <v>5793169</v>
      </c>
      <c r="M104" s="8">
        <v>7830983</v>
      </c>
      <c r="N104" s="8">
        <v>6073023</v>
      </c>
      <c r="O104" s="8">
        <v>7291921</v>
      </c>
      <c r="P104" s="8">
        <f>[1]jan!$BL106</f>
        <v>6959666</v>
      </c>
      <c r="Q104" s="8">
        <f>[2]fev!$BL106</f>
        <v>5669466</v>
      </c>
      <c r="R104" s="8">
        <f>[3]mar!$BL106</f>
        <v>7330131</v>
      </c>
      <c r="S104" s="8">
        <f>[4]abr!$BL106</f>
        <v>7322065</v>
      </c>
      <c r="T104" s="8">
        <f>[5]maio!$BL106</f>
        <v>8974340</v>
      </c>
      <c r="U104" s="8">
        <f>[6]jun!$BL106</f>
        <v>8325135</v>
      </c>
      <c r="V104" s="8">
        <f>[7]jul!$BL106</f>
        <v>9253863</v>
      </c>
      <c r="W104" s="8">
        <f>[8]ago!$BL106</f>
        <v>6088081</v>
      </c>
      <c r="X104" s="8">
        <f>[9]set!$BL106</f>
        <v>4143070</v>
      </c>
      <c r="Y104" s="8">
        <f>[10]out!$BL106</f>
        <v>5138057</v>
      </c>
      <c r="Z104" s="8">
        <f>[11]nov!$BL106</f>
        <v>4804066</v>
      </c>
      <c r="AA104" s="8">
        <f>[12]dez!$BL106</f>
        <v>7230175</v>
      </c>
      <c r="AB104" s="8">
        <f>[13]jan!$BL106</f>
        <v>5772985</v>
      </c>
      <c r="AC104" s="8">
        <f>[14]fev!$BL106</f>
        <v>6892703</v>
      </c>
      <c r="AD104" s="8">
        <f>[15]mar!$BL106</f>
        <v>8160363</v>
      </c>
      <c r="AE104" s="8">
        <f>[16]abr!$BL106</f>
        <v>7898628</v>
      </c>
      <c r="AF104" s="8">
        <f>[17]maio!$BL106</f>
        <v>9107992</v>
      </c>
      <c r="AG104" s="8">
        <f>[18]jun!$BL106</f>
        <v>7375484</v>
      </c>
      <c r="AH104" s="8">
        <f>[19]jul!$BL106</f>
        <v>10126917</v>
      </c>
      <c r="AI104" s="8">
        <f>[20]ago!$BL106</f>
        <v>8043999</v>
      </c>
      <c r="AJ104" s="8">
        <f>[21]set!$BL106</f>
        <v>6600612</v>
      </c>
      <c r="AK104" s="8">
        <f>[22]out!$BL106</f>
        <v>6995577</v>
      </c>
      <c r="AL104" s="8">
        <f>[23]nov!$BL106</f>
        <v>5855458</v>
      </c>
      <c r="AM104" s="8">
        <f>[24]dez!$BL106</f>
        <v>9055601</v>
      </c>
      <c r="AN104" s="8">
        <f>[25]jan!$BL106</f>
        <v>3554845</v>
      </c>
      <c r="AO104" s="8">
        <f>[26]fev!$BL106</f>
        <v>4268039</v>
      </c>
      <c r="AP104" s="8">
        <f>[27]mar!$BL106</f>
        <v>7570599</v>
      </c>
      <c r="AQ104" s="8">
        <f>[28]abr!$BL106</f>
        <v>8070833</v>
      </c>
      <c r="AR104" s="8"/>
      <c r="AS104" s="8"/>
      <c r="AT104" s="8"/>
      <c r="AU104" s="8"/>
      <c r="AV104" s="8"/>
      <c r="AW104" s="8"/>
      <c r="AX104" s="8"/>
      <c r="AY104" s="8"/>
    </row>
    <row r="105" spans="2:51" outlineLevel="1" x14ac:dyDescent="0.25">
      <c r="B105" s="16">
        <v>27</v>
      </c>
      <c r="C105" s="17" t="s">
        <v>232</v>
      </c>
      <c r="D105" s="18">
        <v>5720350</v>
      </c>
      <c r="E105" s="18">
        <v>5544078</v>
      </c>
      <c r="F105" s="18">
        <v>8541956</v>
      </c>
      <c r="G105" s="18">
        <v>8678996</v>
      </c>
      <c r="H105" s="18">
        <v>10054157</v>
      </c>
      <c r="I105" s="18">
        <v>8012584</v>
      </c>
      <c r="J105" s="18">
        <v>8024619</v>
      </c>
      <c r="K105" s="18">
        <v>8804432</v>
      </c>
      <c r="L105" s="18">
        <v>8383596</v>
      </c>
      <c r="M105" s="18">
        <v>7866429</v>
      </c>
      <c r="N105" s="18">
        <v>5373481</v>
      </c>
      <c r="O105" s="18">
        <v>6276330</v>
      </c>
      <c r="P105" s="18">
        <f>[1]jan!$BL107</f>
        <v>6599567</v>
      </c>
      <c r="Q105" s="18">
        <f>[2]fev!$BL107</f>
        <v>6400482</v>
      </c>
      <c r="R105" s="18">
        <f>[3]mar!$BL107</f>
        <v>6340373</v>
      </c>
      <c r="S105" s="18">
        <f>[4]abr!$BL107</f>
        <v>17837545</v>
      </c>
      <c r="T105" s="18">
        <f>[5]maio!$BL107</f>
        <v>67388651</v>
      </c>
      <c r="U105" s="18">
        <f>[6]jun!$BL107</f>
        <v>7701291</v>
      </c>
      <c r="V105" s="18">
        <f>[7]jul!$BL107</f>
        <v>8653411</v>
      </c>
      <c r="W105" s="18">
        <f>[8]ago!$BL107</f>
        <v>10050228</v>
      </c>
      <c r="X105" s="18">
        <f>[9]set!$BL107</f>
        <v>9836093</v>
      </c>
      <c r="Y105" s="18">
        <f>[10]out!$BL107</f>
        <v>8557549</v>
      </c>
      <c r="Z105" s="18">
        <f>[11]nov!$BL107</f>
        <v>8965664</v>
      </c>
      <c r="AA105" s="18">
        <f>[12]dez!$BL107</f>
        <v>9456439</v>
      </c>
      <c r="AB105" s="18">
        <f>[13]jan!$BL107</f>
        <v>6909871</v>
      </c>
      <c r="AC105" s="18">
        <f>[14]fev!$BL107</f>
        <v>7202082</v>
      </c>
      <c r="AD105" s="18">
        <f>[15]mar!$BL107</f>
        <v>11171782</v>
      </c>
      <c r="AE105" s="18">
        <f>[16]abr!$BL107</f>
        <v>8994045</v>
      </c>
      <c r="AF105" s="18">
        <f>[17]maio!$BL107</f>
        <v>9712865</v>
      </c>
      <c r="AG105" s="18">
        <f>[18]jun!$BL107</f>
        <v>8269952</v>
      </c>
      <c r="AH105" s="18">
        <f>[19]jul!$BL107</f>
        <v>9388165</v>
      </c>
      <c r="AI105" s="18">
        <f>[20]ago!$BL107</f>
        <v>12409712</v>
      </c>
      <c r="AJ105" s="18">
        <f>[21]set!$BL107</f>
        <v>11526130</v>
      </c>
      <c r="AK105" s="18">
        <f>[22]out!$BL107</f>
        <v>9892956</v>
      </c>
      <c r="AL105" s="18">
        <f>[23]nov!$BL107</f>
        <v>8475886</v>
      </c>
      <c r="AM105" s="18">
        <f>[24]dez!$BL107</f>
        <v>8996921</v>
      </c>
      <c r="AN105" s="18">
        <f>[25]jan!$BL107</f>
        <v>5835544</v>
      </c>
      <c r="AO105" s="18">
        <f>[26]fev!$BL107</f>
        <v>8136896</v>
      </c>
      <c r="AP105" s="18">
        <f>[27]mar!$BL107</f>
        <v>11772602</v>
      </c>
      <c r="AQ105" s="18">
        <f>[28]abr!$BL107</f>
        <v>12086978</v>
      </c>
      <c r="AR105" s="18"/>
      <c r="AS105" s="18"/>
      <c r="AT105" s="18"/>
      <c r="AU105" s="18"/>
      <c r="AV105" s="18"/>
      <c r="AW105" s="18"/>
      <c r="AX105" s="18"/>
      <c r="AY105" s="18"/>
    </row>
    <row r="106" spans="2:51" outlineLevel="2" x14ac:dyDescent="0.25">
      <c r="B106" s="4" t="s">
        <v>71</v>
      </c>
      <c r="C106" s="5" t="s">
        <v>233</v>
      </c>
      <c r="D106" s="8">
        <v>0</v>
      </c>
      <c r="E106" s="8">
        <v>182</v>
      </c>
      <c r="F106" s="8">
        <v>626</v>
      </c>
      <c r="G106" s="8">
        <v>0</v>
      </c>
      <c r="H106" s="8">
        <v>843</v>
      </c>
      <c r="I106" s="8">
        <v>552</v>
      </c>
      <c r="J106" s="8">
        <v>203</v>
      </c>
      <c r="K106" s="8">
        <v>0</v>
      </c>
      <c r="L106" s="8">
        <v>1640</v>
      </c>
      <c r="M106" s="8">
        <v>18</v>
      </c>
      <c r="N106" s="8">
        <v>0</v>
      </c>
      <c r="O106" s="8">
        <v>529</v>
      </c>
      <c r="P106" s="8">
        <f>[1]jan!$BL108</f>
        <v>814</v>
      </c>
      <c r="Q106" s="8">
        <f>[2]fev!$BL108</f>
        <v>670</v>
      </c>
      <c r="R106" s="8">
        <f>[3]mar!$BL108</f>
        <v>569</v>
      </c>
      <c r="S106" s="8">
        <f>[4]abr!$BL108</f>
        <v>0</v>
      </c>
      <c r="T106" s="8">
        <f>[5]maio!$BL108</f>
        <v>325</v>
      </c>
      <c r="U106" s="8">
        <f>[6]jun!$BL108</f>
        <v>154</v>
      </c>
      <c r="V106" s="8">
        <f>[7]jul!$BL108</f>
        <v>800</v>
      </c>
      <c r="W106" s="8">
        <f>[8]ago!$BL108</f>
        <v>505</v>
      </c>
      <c r="X106" s="8">
        <f>[9]set!$BL108</f>
        <v>788</v>
      </c>
      <c r="Y106" s="8">
        <f>[10]out!$BL108</f>
        <v>0</v>
      </c>
      <c r="Z106" s="8">
        <f>[11]nov!$BL108</f>
        <v>33</v>
      </c>
      <c r="AA106" s="8">
        <f>[12]dez!$BL108</f>
        <v>23</v>
      </c>
      <c r="AB106" s="8">
        <f>[13]jan!$BL108</f>
        <v>635</v>
      </c>
      <c r="AC106" s="8">
        <f>[14]fev!$BL108</f>
        <v>48</v>
      </c>
      <c r="AD106" s="8">
        <f>[15]mar!$BL108</f>
        <v>50504</v>
      </c>
      <c r="AE106" s="8">
        <f>[16]abr!$BL108</f>
        <v>9376</v>
      </c>
      <c r="AF106" s="8">
        <f>[17]maio!$BL108</f>
        <v>3318</v>
      </c>
      <c r="AG106" s="8">
        <f>[18]jun!$BL108</f>
        <v>176</v>
      </c>
      <c r="AH106" s="8">
        <f>[19]jul!$BL108</f>
        <v>0</v>
      </c>
      <c r="AI106" s="8">
        <f>[20]ago!$BL108</f>
        <v>3096</v>
      </c>
      <c r="AJ106" s="8">
        <f>[21]set!$BL108</f>
        <v>0</v>
      </c>
      <c r="AK106" s="8">
        <f>[22]out!$BL108</f>
        <v>8938</v>
      </c>
      <c r="AL106" s="8">
        <f>[23]nov!$BL108</f>
        <v>4490</v>
      </c>
      <c r="AM106" s="8">
        <f>[24]dez!$BL108</f>
        <v>1136</v>
      </c>
      <c r="AN106" s="8">
        <f>[25]jan!$BL108</f>
        <v>776</v>
      </c>
      <c r="AO106" s="8">
        <f>[26]fev!$BL108</f>
        <v>0</v>
      </c>
      <c r="AP106" s="8">
        <f>[27]mar!$BL108</f>
        <v>1483</v>
      </c>
      <c r="AQ106" s="8">
        <f>[28]abr!$BL108</f>
        <v>2278</v>
      </c>
      <c r="AR106" s="8"/>
      <c r="AS106" s="8"/>
      <c r="AT106" s="8"/>
      <c r="AU106" s="8"/>
      <c r="AV106" s="8"/>
      <c r="AW106" s="8"/>
      <c r="AX106" s="8"/>
      <c r="AY106" s="8"/>
    </row>
    <row r="107" spans="2:51" outlineLevel="2" x14ac:dyDescent="0.25">
      <c r="B107" s="4" t="s">
        <v>72</v>
      </c>
      <c r="C107" s="5" t="s">
        <v>234</v>
      </c>
      <c r="D107" s="8">
        <v>4904976</v>
      </c>
      <c r="E107" s="8">
        <v>4830101</v>
      </c>
      <c r="F107" s="8">
        <v>7433279</v>
      </c>
      <c r="G107" s="8">
        <v>7243656</v>
      </c>
      <c r="H107" s="8">
        <v>9017740</v>
      </c>
      <c r="I107" s="8">
        <v>6777358</v>
      </c>
      <c r="J107" s="8">
        <v>7041503</v>
      </c>
      <c r="K107" s="8">
        <v>7267703</v>
      </c>
      <c r="L107" s="8">
        <v>7326756</v>
      </c>
      <c r="M107" s="8">
        <v>6392615</v>
      </c>
      <c r="N107" s="8">
        <v>4168698</v>
      </c>
      <c r="O107" s="8">
        <v>5133371</v>
      </c>
      <c r="P107" s="8">
        <f>[1]jan!$BL109</f>
        <v>5199065</v>
      </c>
      <c r="Q107" s="8">
        <f>[2]fev!$BL109</f>
        <v>4372464</v>
      </c>
      <c r="R107" s="8">
        <f>[3]mar!$BL109</f>
        <v>5221213</v>
      </c>
      <c r="S107" s="8">
        <f>[4]abr!$BL109</f>
        <v>16362787</v>
      </c>
      <c r="T107" s="8">
        <f>[5]maio!$BL109</f>
        <v>65432413</v>
      </c>
      <c r="U107" s="8">
        <f>[6]jun!$BL109</f>
        <v>6326852</v>
      </c>
      <c r="V107" s="8">
        <f>[7]jul!$BL109</f>
        <v>7145582</v>
      </c>
      <c r="W107" s="8">
        <f>[8]ago!$BL109</f>
        <v>8607635</v>
      </c>
      <c r="X107" s="8">
        <f>[9]set!$BL109</f>
        <v>8543180</v>
      </c>
      <c r="Y107" s="8">
        <f>[10]out!$BL109</f>
        <v>6337741</v>
      </c>
      <c r="Z107" s="8">
        <f>[11]nov!$BL109</f>
        <v>7869839</v>
      </c>
      <c r="AA107" s="8">
        <f>[12]dez!$BL109</f>
        <v>6712589</v>
      </c>
      <c r="AB107" s="8">
        <f>[13]jan!$BL109</f>
        <v>5360282</v>
      </c>
      <c r="AC107" s="8">
        <f>[14]fev!$BL109</f>
        <v>4889039</v>
      </c>
      <c r="AD107" s="8">
        <f>[15]mar!$BL109</f>
        <v>8576752</v>
      </c>
      <c r="AE107" s="8">
        <f>[16]abr!$BL109</f>
        <v>7068011</v>
      </c>
      <c r="AF107" s="8">
        <f>[17]maio!$BL109</f>
        <v>7252799</v>
      </c>
      <c r="AG107" s="8">
        <f>[18]jun!$BL109</f>
        <v>5831050</v>
      </c>
      <c r="AH107" s="8">
        <f>[19]jul!$BL109</f>
        <v>7037534</v>
      </c>
      <c r="AI107" s="8">
        <f>[20]ago!$BL109</f>
        <v>8530248</v>
      </c>
      <c r="AJ107" s="8">
        <f>[21]set!$BL109</f>
        <v>8330174</v>
      </c>
      <c r="AK107" s="8">
        <f>[22]out!$BL109</f>
        <v>7632278</v>
      </c>
      <c r="AL107" s="8">
        <f>[23]nov!$BL109</f>
        <v>6359818</v>
      </c>
      <c r="AM107" s="8">
        <f>[24]dez!$BL109</f>
        <v>6671377</v>
      </c>
      <c r="AN107" s="8">
        <f>[25]jan!$BL109</f>
        <v>3622332</v>
      </c>
      <c r="AO107" s="8">
        <f>[26]fev!$BL109</f>
        <v>5848283</v>
      </c>
      <c r="AP107" s="8">
        <f>[27]mar!$BL109</f>
        <v>8478419</v>
      </c>
      <c r="AQ107" s="8">
        <f>[28]abr!$BL109</f>
        <v>8910419</v>
      </c>
      <c r="AR107" s="8"/>
      <c r="AS107" s="8"/>
      <c r="AT107" s="8"/>
      <c r="AU107" s="8"/>
      <c r="AV107" s="8"/>
      <c r="AW107" s="8"/>
      <c r="AX107" s="8"/>
      <c r="AY107" s="8"/>
    </row>
    <row r="108" spans="2:51" outlineLevel="2" x14ac:dyDescent="0.25">
      <c r="B108" s="4" t="s">
        <v>73</v>
      </c>
      <c r="C108" s="5" t="s">
        <v>235</v>
      </c>
      <c r="D108" s="8">
        <v>455887</v>
      </c>
      <c r="E108" s="8">
        <v>432752</v>
      </c>
      <c r="F108" s="8">
        <v>747928</v>
      </c>
      <c r="G108" s="8">
        <v>637835</v>
      </c>
      <c r="H108" s="8">
        <v>479354</v>
      </c>
      <c r="I108" s="8">
        <v>566770</v>
      </c>
      <c r="J108" s="8">
        <v>406596</v>
      </c>
      <c r="K108" s="8">
        <v>547340</v>
      </c>
      <c r="L108" s="8">
        <v>350407</v>
      </c>
      <c r="M108" s="8">
        <v>369155</v>
      </c>
      <c r="N108" s="8">
        <v>394699</v>
      </c>
      <c r="O108" s="8">
        <v>374202</v>
      </c>
      <c r="P108" s="8">
        <f>[1]jan!$BL110</f>
        <v>350807</v>
      </c>
      <c r="Q108" s="8">
        <f>[2]fev!$BL110</f>
        <v>646985</v>
      </c>
      <c r="R108" s="8">
        <f>[3]mar!$BL110</f>
        <v>555942</v>
      </c>
      <c r="S108" s="8">
        <f>[4]abr!$BL110</f>
        <v>542774</v>
      </c>
      <c r="T108" s="8">
        <f>[5]maio!$BL110</f>
        <v>530636</v>
      </c>
      <c r="U108" s="8">
        <f>[6]jun!$BL110</f>
        <v>468246</v>
      </c>
      <c r="V108" s="8">
        <f>[7]jul!$BL110</f>
        <v>482631</v>
      </c>
      <c r="W108" s="8">
        <f>[8]ago!$BL110</f>
        <v>546828</v>
      </c>
      <c r="X108" s="8">
        <f>[9]set!$BL110</f>
        <v>319184</v>
      </c>
      <c r="Y108" s="8">
        <f>[10]out!$BL110</f>
        <v>510316</v>
      </c>
      <c r="Z108" s="8">
        <f>[11]nov!$BL110</f>
        <v>476801</v>
      </c>
      <c r="AA108" s="8">
        <f>[12]dez!$BL110</f>
        <v>496001</v>
      </c>
      <c r="AB108" s="8">
        <f>[13]jan!$BL110</f>
        <v>206564</v>
      </c>
      <c r="AC108" s="8">
        <f>[14]fev!$BL110</f>
        <v>362241</v>
      </c>
      <c r="AD108" s="8">
        <f>[15]mar!$BL110</f>
        <v>417953</v>
      </c>
      <c r="AE108" s="8">
        <f>[16]abr!$BL110</f>
        <v>419796</v>
      </c>
      <c r="AF108" s="8">
        <f>[17]maio!$BL110</f>
        <v>441116</v>
      </c>
      <c r="AG108" s="8">
        <f>[18]jun!$BL110</f>
        <v>354208</v>
      </c>
      <c r="AH108" s="8">
        <f>[19]jul!$BL110</f>
        <v>300982</v>
      </c>
      <c r="AI108" s="8">
        <f>[20]ago!$BL110</f>
        <v>362315</v>
      </c>
      <c r="AJ108" s="8">
        <f>[21]set!$BL110</f>
        <v>772322</v>
      </c>
      <c r="AK108" s="8">
        <f>[22]out!$BL110</f>
        <v>425038</v>
      </c>
      <c r="AL108" s="8">
        <f>[23]nov!$BL110</f>
        <v>385793</v>
      </c>
      <c r="AM108" s="8">
        <f>[24]dez!$BL110</f>
        <v>769730</v>
      </c>
      <c r="AN108" s="8">
        <f>[25]jan!$BL110</f>
        <v>427466</v>
      </c>
      <c r="AO108" s="8">
        <f>[26]fev!$BL110</f>
        <v>344168</v>
      </c>
      <c r="AP108" s="8">
        <f>[27]mar!$BL110</f>
        <v>453325</v>
      </c>
      <c r="AQ108" s="8">
        <f>[28]abr!$BL110</f>
        <v>430062</v>
      </c>
      <c r="AR108" s="8"/>
      <c r="AS108" s="8"/>
      <c r="AT108" s="8"/>
      <c r="AU108" s="8"/>
      <c r="AV108" s="8"/>
      <c r="AW108" s="8"/>
      <c r="AX108" s="8"/>
      <c r="AY108" s="8"/>
    </row>
    <row r="109" spans="2:51" outlineLevel="2" x14ac:dyDescent="0.25">
      <c r="B109" s="4" t="s">
        <v>74</v>
      </c>
      <c r="C109" s="5" t="s">
        <v>236</v>
      </c>
      <c r="D109" s="8">
        <v>295141</v>
      </c>
      <c r="E109" s="8">
        <v>252354</v>
      </c>
      <c r="F109" s="8">
        <v>277818</v>
      </c>
      <c r="G109" s="8">
        <v>698341</v>
      </c>
      <c r="H109" s="8">
        <v>447486</v>
      </c>
      <c r="I109" s="8">
        <v>641321</v>
      </c>
      <c r="J109" s="8">
        <v>515019</v>
      </c>
      <c r="K109" s="8">
        <v>848233</v>
      </c>
      <c r="L109" s="8">
        <v>638568</v>
      </c>
      <c r="M109" s="8">
        <v>1049028</v>
      </c>
      <c r="N109" s="8">
        <v>752409</v>
      </c>
      <c r="O109" s="8">
        <v>488875</v>
      </c>
      <c r="P109" s="8">
        <f>[1]jan!$BL111</f>
        <v>942857</v>
      </c>
      <c r="Q109" s="8">
        <f>[2]fev!$BL111</f>
        <v>1254436</v>
      </c>
      <c r="R109" s="8">
        <f>[3]mar!$BL111</f>
        <v>487718</v>
      </c>
      <c r="S109" s="8">
        <f>[4]abr!$BL111</f>
        <v>855459</v>
      </c>
      <c r="T109" s="8">
        <f>[5]maio!$BL111</f>
        <v>1338648</v>
      </c>
      <c r="U109" s="8">
        <f>[6]jun!$BL111</f>
        <v>828880</v>
      </c>
      <c r="V109" s="8">
        <f>[7]jul!$BL111</f>
        <v>886764</v>
      </c>
      <c r="W109" s="8">
        <f>[8]ago!$BL111</f>
        <v>753519</v>
      </c>
      <c r="X109" s="8">
        <f>[9]set!$BL111</f>
        <v>884951</v>
      </c>
      <c r="Y109" s="8">
        <f>[10]out!$BL111</f>
        <v>1485741</v>
      </c>
      <c r="Z109" s="8">
        <f>[11]nov!$BL111</f>
        <v>351217</v>
      </c>
      <c r="AA109" s="8">
        <f>[12]dez!$BL111</f>
        <v>1966949</v>
      </c>
      <c r="AB109" s="8">
        <f>[13]jan!$BL111</f>
        <v>1133491</v>
      </c>
      <c r="AC109" s="8">
        <f>[14]fev!$BL111</f>
        <v>1802980</v>
      </c>
      <c r="AD109" s="8">
        <f>[15]mar!$BL111</f>
        <v>1890674</v>
      </c>
      <c r="AE109" s="8">
        <f>[16]abr!$BL111</f>
        <v>1261130</v>
      </c>
      <c r="AF109" s="8">
        <f>[17]maio!$BL111</f>
        <v>1888469</v>
      </c>
      <c r="AG109" s="8">
        <f>[18]jun!$BL111</f>
        <v>1920882</v>
      </c>
      <c r="AH109" s="8">
        <f>[19]jul!$BL111</f>
        <v>1929672</v>
      </c>
      <c r="AI109" s="8">
        <f>[20]ago!$BL111</f>
        <v>3313941</v>
      </c>
      <c r="AJ109" s="8">
        <f>[21]set!$BL111</f>
        <v>2283786</v>
      </c>
      <c r="AK109" s="8">
        <f>[22]out!$BL111</f>
        <v>1624469</v>
      </c>
      <c r="AL109" s="8">
        <f>[23]nov!$BL111</f>
        <v>1597928</v>
      </c>
      <c r="AM109" s="8">
        <f>[24]dez!$BL111</f>
        <v>1485335</v>
      </c>
      <c r="AN109" s="8">
        <f>[25]jan!$BL111</f>
        <v>1711010</v>
      </c>
      <c r="AO109" s="8">
        <f>[26]fev!$BL111</f>
        <v>1893628</v>
      </c>
      <c r="AP109" s="8">
        <f>[27]mar!$BL111</f>
        <v>2734516</v>
      </c>
      <c r="AQ109" s="8">
        <f>[28]abr!$BL111</f>
        <v>2495601</v>
      </c>
      <c r="AR109" s="8"/>
      <c r="AS109" s="8"/>
      <c r="AT109" s="8"/>
      <c r="AU109" s="8"/>
      <c r="AV109" s="8"/>
      <c r="AW109" s="8"/>
      <c r="AX109" s="8"/>
      <c r="AY109" s="8"/>
    </row>
    <row r="110" spans="2:51" outlineLevel="2" x14ac:dyDescent="0.25">
      <c r="B110" s="4" t="s">
        <v>75</v>
      </c>
      <c r="C110" s="5" t="s">
        <v>237</v>
      </c>
      <c r="D110" s="8">
        <v>64346</v>
      </c>
      <c r="E110" s="8">
        <v>28689</v>
      </c>
      <c r="F110" s="8">
        <v>82305</v>
      </c>
      <c r="G110" s="8">
        <v>99164</v>
      </c>
      <c r="H110" s="8">
        <v>108734</v>
      </c>
      <c r="I110" s="8">
        <v>26583</v>
      </c>
      <c r="J110" s="8">
        <v>61298</v>
      </c>
      <c r="K110" s="8">
        <v>141156</v>
      </c>
      <c r="L110" s="8">
        <v>66225</v>
      </c>
      <c r="M110" s="8">
        <v>55613</v>
      </c>
      <c r="N110" s="8">
        <v>57675</v>
      </c>
      <c r="O110" s="8">
        <v>279353</v>
      </c>
      <c r="P110" s="8">
        <f>[1]jan!$BL112</f>
        <v>106024</v>
      </c>
      <c r="Q110" s="8">
        <f>[2]fev!$BL112</f>
        <v>125927</v>
      </c>
      <c r="R110" s="8">
        <f>[3]mar!$BL112</f>
        <v>74931</v>
      </c>
      <c r="S110" s="8">
        <f>[4]abr!$BL112</f>
        <v>76525</v>
      </c>
      <c r="T110" s="8">
        <f>[5]maio!$BL112</f>
        <v>86629</v>
      </c>
      <c r="U110" s="8">
        <f>[6]jun!$BL112</f>
        <v>77159</v>
      </c>
      <c r="V110" s="8">
        <f>[7]jul!$BL112</f>
        <v>137634</v>
      </c>
      <c r="W110" s="8">
        <f>[8]ago!$BL112</f>
        <v>141741</v>
      </c>
      <c r="X110" s="8">
        <f>[9]set!$BL112</f>
        <v>87990</v>
      </c>
      <c r="Y110" s="8">
        <f>[10]out!$BL112</f>
        <v>223751</v>
      </c>
      <c r="Z110" s="8">
        <f>[11]nov!$BL112</f>
        <v>267774</v>
      </c>
      <c r="AA110" s="8">
        <f>[12]dez!$BL112</f>
        <v>280877</v>
      </c>
      <c r="AB110" s="8">
        <f>[13]jan!$BL112</f>
        <v>208899</v>
      </c>
      <c r="AC110" s="8">
        <f>[14]fev!$BL112</f>
        <v>147774</v>
      </c>
      <c r="AD110" s="8">
        <f>[15]mar!$BL112</f>
        <v>235899</v>
      </c>
      <c r="AE110" s="8">
        <f>[16]abr!$BL112</f>
        <v>235732</v>
      </c>
      <c r="AF110" s="8">
        <f>[17]maio!$BL112</f>
        <v>127163</v>
      </c>
      <c r="AG110" s="8">
        <f>[18]jun!$BL112</f>
        <v>163636</v>
      </c>
      <c r="AH110" s="8">
        <f>[19]jul!$BL112</f>
        <v>119977</v>
      </c>
      <c r="AI110" s="8">
        <f>[20]ago!$BL112</f>
        <v>200112</v>
      </c>
      <c r="AJ110" s="8">
        <f>[21]set!$BL112</f>
        <v>139848</v>
      </c>
      <c r="AK110" s="8">
        <f>[22]out!$BL112</f>
        <v>202233</v>
      </c>
      <c r="AL110" s="8">
        <f>[23]nov!$BL112</f>
        <v>127857</v>
      </c>
      <c r="AM110" s="8">
        <f>[24]dez!$BL112</f>
        <v>69343</v>
      </c>
      <c r="AN110" s="8">
        <f>[25]jan!$BL112</f>
        <v>73960</v>
      </c>
      <c r="AO110" s="8">
        <f>[26]fev!$BL112</f>
        <v>50817</v>
      </c>
      <c r="AP110" s="8">
        <f>[27]mar!$BL112</f>
        <v>104859</v>
      </c>
      <c r="AQ110" s="8">
        <f>[28]abr!$BL112</f>
        <v>248618</v>
      </c>
      <c r="AR110" s="8"/>
      <c r="AS110" s="8"/>
      <c r="AT110" s="8"/>
      <c r="AU110" s="8"/>
      <c r="AV110" s="8"/>
      <c r="AW110" s="8"/>
      <c r="AX110" s="8"/>
      <c r="AY110" s="8"/>
    </row>
    <row r="111" spans="2:51" outlineLevel="2" x14ac:dyDescent="0.25">
      <c r="B111" s="4"/>
      <c r="C111" s="33" t="s">
        <v>314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f>[1]jan!$BL113</f>
        <v>0</v>
      </c>
      <c r="Q111" s="8">
        <f>[2]fev!$BL113</f>
        <v>0</v>
      </c>
      <c r="R111" s="8">
        <f>[3]mar!$BL113</f>
        <v>0</v>
      </c>
      <c r="S111" s="8">
        <f>[4]abr!$BL113</f>
        <v>0</v>
      </c>
      <c r="T111" s="8">
        <f>[5]maio!$BL113</f>
        <v>0</v>
      </c>
      <c r="U111" s="8">
        <f>[6]jun!$BL113</f>
        <v>0</v>
      </c>
      <c r="V111" s="8">
        <f>[7]jul!$BL113</f>
        <v>0</v>
      </c>
      <c r="W111" s="8">
        <f>[8]ago!$BL113</f>
        <v>0</v>
      </c>
      <c r="X111" s="8">
        <f>[9]set!$BL113</f>
        <v>0</v>
      </c>
      <c r="Y111" s="8">
        <f>[10]out!$BL113</f>
        <v>0</v>
      </c>
      <c r="Z111" s="8">
        <f>[11]nov!$BL113</f>
        <v>0</v>
      </c>
      <c r="AA111" s="8">
        <f>[12]dez!$BL113</f>
        <v>0</v>
      </c>
      <c r="AB111" s="8">
        <f>[13]jan!$BL113</f>
        <v>0</v>
      </c>
      <c r="AC111" s="8">
        <f>[14]fev!$BL113</f>
        <v>0</v>
      </c>
      <c r="AD111" s="8">
        <f>[15]mar!$BL113</f>
        <v>0</v>
      </c>
      <c r="AE111" s="8">
        <f>[16]abr!$BL113</f>
        <v>0</v>
      </c>
      <c r="AF111" s="8">
        <f>[17]maio!$BL113</f>
        <v>0</v>
      </c>
      <c r="AG111" s="8">
        <f>[18]jun!$BL113</f>
        <v>0</v>
      </c>
      <c r="AH111" s="8">
        <f>[19]jul!$BL113</f>
        <v>0</v>
      </c>
      <c r="AI111" s="8">
        <f>[20]ago!$BL113</f>
        <v>0</v>
      </c>
      <c r="AJ111" s="8">
        <f>[21]set!$BL113</f>
        <v>0</v>
      </c>
      <c r="AK111" s="8">
        <f>[22]out!$BL113</f>
        <v>0</v>
      </c>
      <c r="AL111" s="8">
        <f>[23]nov!$BL113</f>
        <v>0</v>
      </c>
      <c r="AM111" s="8">
        <f>[24]dez!$BL113</f>
        <v>0</v>
      </c>
      <c r="AN111" s="8">
        <f>[25]jan!$BL113</f>
        <v>0</v>
      </c>
      <c r="AO111" s="8">
        <f>[26]fev!$BL113</f>
        <v>0</v>
      </c>
      <c r="AP111" s="8">
        <f>[27]mar!$BL113</f>
        <v>0</v>
      </c>
      <c r="AQ111" s="8">
        <f>[28]abr!$BL113</f>
        <v>0</v>
      </c>
      <c r="AR111" s="8"/>
      <c r="AS111" s="8"/>
      <c r="AT111" s="8"/>
      <c r="AU111" s="8"/>
      <c r="AV111" s="8"/>
      <c r="AW111" s="8"/>
      <c r="AX111" s="8"/>
      <c r="AY111" s="8"/>
    </row>
    <row r="112" spans="2:51" ht="25.5" customHeight="1" outlineLevel="1" x14ac:dyDescent="0.25">
      <c r="B112" s="16">
        <v>28</v>
      </c>
      <c r="C112" s="17" t="s">
        <v>238</v>
      </c>
      <c r="D112" s="18">
        <v>25309594</v>
      </c>
      <c r="E112" s="18">
        <v>22707090</v>
      </c>
      <c r="F112" s="18">
        <v>26691510</v>
      </c>
      <c r="G112" s="18">
        <v>28826018</v>
      </c>
      <c r="H112" s="18">
        <v>38546218</v>
      </c>
      <c r="I112" s="18">
        <v>33376816</v>
      </c>
      <c r="J112" s="18">
        <v>34638707</v>
      </c>
      <c r="K112" s="18">
        <v>40312560</v>
      </c>
      <c r="L112" s="18">
        <v>27506841</v>
      </c>
      <c r="M112" s="18">
        <v>28311028</v>
      </c>
      <c r="N112" s="18">
        <v>26215670</v>
      </c>
      <c r="O112" s="18">
        <v>32009341</v>
      </c>
      <c r="P112" s="18">
        <f>[1]jan!$BL114</f>
        <v>20068476</v>
      </c>
      <c r="Q112" s="18">
        <f>[2]fev!$BL114</f>
        <v>33669940</v>
      </c>
      <c r="R112" s="18">
        <f>[3]mar!$BL114</f>
        <v>30271973</v>
      </c>
      <c r="S112" s="18">
        <f>[4]abr!$BL114</f>
        <v>27660307</v>
      </c>
      <c r="T112" s="18">
        <f>[5]maio!$BL114</f>
        <v>25170286</v>
      </c>
      <c r="U112" s="18">
        <f>[6]jun!$BL114</f>
        <v>24609586</v>
      </c>
      <c r="V112" s="18">
        <f>[7]jul!$BL114</f>
        <v>24251896</v>
      </c>
      <c r="W112" s="18">
        <f>[8]ago!$BL114</f>
        <v>25070908</v>
      </c>
      <c r="X112" s="18">
        <f>[9]set!$BL114</f>
        <v>26120708</v>
      </c>
      <c r="Y112" s="18">
        <f>[10]out!$BL114</f>
        <v>30362771</v>
      </c>
      <c r="Z112" s="18">
        <f>[11]nov!$BL114</f>
        <v>27190718</v>
      </c>
      <c r="AA112" s="18">
        <f>[12]dez!$BL114</f>
        <v>31770656</v>
      </c>
      <c r="AB112" s="18">
        <f>[13]jan!$BL114</f>
        <v>14261306</v>
      </c>
      <c r="AC112" s="18">
        <f>[14]fev!$BL114</f>
        <v>27762254</v>
      </c>
      <c r="AD112" s="18">
        <f>[15]mar!$BL114</f>
        <v>28241087</v>
      </c>
      <c r="AE112" s="18">
        <f>[16]abr!$BL114</f>
        <v>25778777</v>
      </c>
      <c r="AF112" s="18">
        <f>[17]maio!$BL114</f>
        <v>26210671</v>
      </c>
      <c r="AG112" s="18">
        <f>[18]jun!$BL114</f>
        <v>23872479</v>
      </c>
      <c r="AH112" s="18">
        <f>[19]jul!$BL114</f>
        <v>27065575</v>
      </c>
      <c r="AI112" s="18">
        <f>[20]ago!$BL114</f>
        <v>24735438</v>
      </c>
      <c r="AJ112" s="18">
        <f>[21]set!$BL114</f>
        <v>25507639</v>
      </c>
      <c r="AK112" s="18">
        <f>[22]out!$BL114</f>
        <v>28663410</v>
      </c>
      <c r="AL112" s="18">
        <f>[23]nov!$BL114</f>
        <v>26537304</v>
      </c>
      <c r="AM112" s="18">
        <f>[24]dez!$BL114</f>
        <v>31459469</v>
      </c>
      <c r="AN112" s="18">
        <f>[25]jan!$BL114</f>
        <v>14397795</v>
      </c>
      <c r="AO112" s="18">
        <f>[26]fev!$BL114</f>
        <v>19926022</v>
      </c>
      <c r="AP112" s="18">
        <f>[27]mar!$BL114</f>
        <v>25840817</v>
      </c>
      <c r="AQ112" s="18">
        <f>[28]abr!$BL114</f>
        <v>22703391</v>
      </c>
      <c r="AR112" s="18"/>
      <c r="AS112" s="18"/>
      <c r="AT112" s="18"/>
      <c r="AU112" s="18"/>
      <c r="AV112" s="18"/>
      <c r="AW112" s="18"/>
      <c r="AX112" s="18"/>
      <c r="AY112" s="18"/>
    </row>
    <row r="113" spans="2:51" ht="22.5" outlineLevel="2" x14ac:dyDescent="0.25">
      <c r="B113" s="4" t="s">
        <v>76</v>
      </c>
      <c r="C113" s="5" t="s">
        <v>239</v>
      </c>
      <c r="D113" s="8">
        <v>6288582</v>
      </c>
      <c r="E113" s="8">
        <v>1222748</v>
      </c>
      <c r="F113" s="8">
        <v>3306979</v>
      </c>
      <c r="G113" s="8">
        <v>4390953</v>
      </c>
      <c r="H113" s="8">
        <v>13329535</v>
      </c>
      <c r="I113" s="8">
        <v>11697470</v>
      </c>
      <c r="J113" s="8">
        <v>9394104</v>
      </c>
      <c r="K113" s="8">
        <v>15184742</v>
      </c>
      <c r="L113" s="8">
        <v>7879439</v>
      </c>
      <c r="M113" s="8">
        <v>6265842</v>
      </c>
      <c r="N113" s="8">
        <v>4214935</v>
      </c>
      <c r="O113" s="8">
        <v>7222901</v>
      </c>
      <c r="P113" s="8">
        <f>[1]jan!$BL115</f>
        <v>6159352</v>
      </c>
      <c r="Q113" s="8">
        <f>[2]fev!$BL115</f>
        <v>11336920</v>
      </c>
      <c r="R113" s="8">
        <f>[3]mar!$BL115</f>
        <v>5429069</v>
      </c>
      <c r="S113" s="8">
        <f>[4]abr!$BL115</f>
        <v>2931697</v>
      </c>
      <c r="T113" s="8">
        <f>[5]maio!$BL115</f>
        <v>944521</v>
      </c>
      <c r="U113" s="8">
        <f>[6]jun!$BL115</f>
        <v>1538092</v>
      </c>
      <c r="V113" s="8">
        <f>[7]jul!$BL115</f>
        <v>814521</v>
      </c>
      <c r="W113" s="8">
        <f>[8]ago!$BL115</f>
        <v>1509480</v>
      </c>
      <c r="X113" s="8">
        <f>[9]set!$BL115</f>
        <v>1231892</v>
      </c>
      <c r="Y113" s="8">
        <f>[10]out!$BL115</f>
        <v>4386700</v>
      </c>
      <c r="Z113" s="8">
        <f>[11]nov!$BL115</f>
        <v>4411894</v>
      </c>
      <c r="AA113" s="8">
        <f>[12]dez!$BL115</f>
        <v>1254704</v>
      </c>
      <c r="AB113" s="8">
        <f>[13]jan!$BL115</f>
        <v>768513</v>
      </c>
      <c r="AC113" s="8">
        <f>[14]fev!$BL115</f>
        <v>1922601</v>
      </c>
      <c r="AD113" s="8">
        <f>[15]mar!$BL115</f>
        <v>3058356</v>
      </c>
      <c r="AE113" s="8">
        <f>[16]abr!$BL115</f>
        <v>797525</v>
      </c>
      <c r="AF113" s="8">
        <f>[17]maio!$BL115</f>
        <v>4331671</v>
      </c>
      <c r="AG113" s="8">
        <f>[18]jun!$BL115</f>
        <v>758682</v>
      </c>
      <c r="AH113" s="8">
        <f>[19]jul!$BL115</f>
        <v>535648</v>
      </c>
      <c r="AI113" s="8">
        <f>[20]ago!$BL115</f>
        <v>613272</v>
      </c>
      <c r="AJ113" s="8">
        <f>[21]set!$BL115</f>
        <v>1336170</v>
      </c>
      <c r="AK113" s="8">
        <f>[22]out!$BL115</f>
        <v>4232815</v>
      </c>
      <c r="AL113" s="8">
        <f>[23]nov!$BL115</f>
        <v>1557585</v>
      </c>
      <c r="AM113" s="8">
        <f>[24]dez!$BL115</f>
        <v>3894719</v>
      </c>
      <c r="AN113" s="8">
        <f>[25]jan!$BL115</f>
        <v>2002406</v>
      </c>
      <c r="AO113" s="8">
        <f>[26]fev!$BL115</f>
        <v>1719922</v>
      </c>
      <c r="AP113" s="8">
        <f>[27]mar!$BL115</f>
        <v>467189</v>
      </c>
      <c r="AQ113" s="8">
        <f>[28]abr!$BL115</f>
        <v>781850</v>
      </c>
      <c r="AR113" s="8"/>
      <c r="AS113" s="8"/>
      <c r="AT113" s="8"/>
      <c r="AU113" s="8"/>
      <c r="AV113" s="8"/>
      <c r="AW113" s="8"/>
      <c r="AX113" s="8"/>
      <c r="AY113" s="8"/>
    </row>
    <row r="114" spans="2:51" ht="22.5" outlineLevel="2" x14ac:dyDescent="0.25">
      <c r="B114" s="4" t="s">
        <v>77</v>
      </c>
      <c r="C114" s="5" t="s">
        <v>240</v>
      </c>
      <c r="D114" s="8">
        <v>1099906</v>
      </c>
      <c r="E114" s="8">
        <v>168158</v>
      </c>
      <c r="F114" s="8">
        <v>149557</v>
      </c>
      <c r="G114" s="8">
        <v>327412</v>
      </c>
      <c r="H114" s="8">
        <v>308295</v>
      </c>
      <c r="I114" s="8">
        <v>552370</v>
      </c>
      <c r="J114" s="8">
        <v>185427</v>
      </c>
      <c r="K114" s="8">
        <v>1547822</v>
      </c>
      <c r="L114" s="8">
        <v>97038</v>
      </c>
      <c r="M114" s="8">
        <v>124553</v>
      </c>
      <c r="N114" s="8">
        <v>1673004</v>
      </c>
      <c r="O114" s="8">
        <v>613554</v>
      </c>
      <c r="P114" s="8">
        <f>[1]jan!$BL116</f>
        <v>424426</v>
      </c>
      <c r="Q114" s="8">
        <f>[2]fev!$BL116</f>
        <v>168919</v>
      </c>
      <c r="R114" s="8">
        <f>[3]mar!$BL116</f>
        <v>61175</v>
      </c>
      <c r="S114" s="8">
        <f>[4]abr!$BL116</f>
        <v>103228</v>
      </c>
      <c r="T114" s="8">
        <f>[5]maio!$BL116</f>
        <v>615270</v>
      </c>
      <c r="U114" s="8">
        <f>[6]jun!$BL116</f>
        <v>77023</v>
      </c>
      <c r="V114" s="8">
        <f>[7]jul!$BL116</f>
        <v>99587</v>
      </c>
      <c r="W114" s="8">
        <f>[8]ago!$BL116</f>
        <v>199496</v>
      </c>
      <c r="X114" s="8">
        <f>[9]set!$BL116</f>
        <v>1024413</v>
      </c>
      <c r="Y114" s="8">
        <f>[10]out!$BL116</f>
        <v>561598</v>
      </c>
      <c r="Z114" s="8">
        <f>[11]nov!$BL116</f>
        <v>96259</v>
      </c>
      <c r="AA114" s="8">
        <f>[12]dez!$BL116</f>
        <v>89247</v>
      </c>
      <c r="AB114" s="8">
        <f>[13]jan!$BL116</f>
        <v>819996</v>
      </c>
      <c r="AC114" s="8">
        <f>[14]fev!$BL116</f>
        <v>121916</v>
      </c>
      <c r="AD114" s="8">
        <f>[15]mar!$BL116</f>
        <v>334290</v>
      </c>
      <c r="AE114" s="8">
        <f>[16]abr!$BL116</f>
        <v>369007</v>
      </c>
      <c r="AF114" s="8">
        <f>[17]maio!$BL116</f>
        <v>77353</v>
      </c>
      <c r="AG114" s="8">
        <f>[18]jun!$BL116</f>
        <v>55116</v>
      </c>
      <c r="AH114" s="8">
        <f>[19]jul!$BL116</f>
        <v>113153</v>
      </c>
      <c r="AI114" s="8">
        <f>[20]ago!$BL116</f>
        <v>455492</v>
      </c>
      <c r="AJ114" s="8">
        <f>[21]set!$BL116</f>
        <v>622995</v>
      </c>
      <c r="AK114" s="8">
        <f>[22]out!$BL116</f>
        <v>246510</v>
      </c>
      <c r="AL114" s="8">
        <f>[23]nov!$BL116</f>
        <v>169893</v>
      </c>
      <c r="AM114" s="8">
        <f>[24]dez!$BL116</f>
        <v>305826</v>
      </c>
      <c r="AN114" s="8">
        <f>[25]jan!$BL116</f>
        <v>88302</v>
      </c>
      <c r="AO114" s="8">
        <f>[26]fev!$BL116</f>
        <v>49729</v>
      </c>
      <c r="AP114" s="8">
        <f>[27]mar!$BL116</f>
        <v>319576</v>
      </c>
      <c r="AQ114" s="8">
        <f>[28]abr!$BL116</f>
        <v>150210</v>
      </c>
      <c r="AR114" s="8"/>
      <c r="AS114" s="8"/>
      <c r="AT114" s="8"/>
      <c r="AU114" s="8"/>
      <c r="AV114" s="8"/>
      <c r="AW114" s="8"/>
      <c r="AX114" s="8"/>
      <c r="AY114" s="8"/>
    </row>
    <row r="115" spans="2:51" ht="22.5" outlineLevel="2" x14ac:dyDescent="0.25">
      <c r="B115" s="4" t="s">
        <v>78</v>
      </c>
      <c r="C115" s="5" t="s">
        <v>241</v>
      </c>
      <c r="D115" s="8">
        <v>55127</v>
      </c>
      <c r="E115" s="8">
        <v>58508</v>
      </c>
      <c r="F115" s="8">
        <v>47098</v>
      </c>
      <c r="G115" s="8">
        <v>38231</v>
      </c>
      <c r="H115" s="8">
        <v>28045</v>
      </c>
      <c r="I115" s="8">
        <v>30264</v>
      </c>
      <c r="J115" s="8">
        <v>26511</v>
      </c>
      <c r="K115" s="8">
        <v>37960</v>
      </c>
      <c r="L115" s="8">
        <v>27907</v>
      </c>
      <c r="M115" s="8">
        <v>67084</v>
      </c>
      <c r="N115" s="8">
        <v>28257</v>
      </c>
      <c r="O115" s="8">
        <v>33935</v>
      </c>
      <c r="P115" s="8">
        <f>[1]jan!$BL117</f>
        <v>54117</v>
      </c>
      <c r="Q115" s="8">
        <f>[2]fev!$BL117</f>
        <v>69293</v>
      </c>
      <c r="R115" s="8">
        <f>[3]mar!$BL117</f>
        <v>47816</v>
      </c>
      <c r="S115" s="8">
        <f>[4]abr!$BL117</f>
        <v>35105</v>
      </c>
      <c r="T115" s="8">
        <f>[5]maio!$BL117</f>
        <v>33779</v>
      </c>
      <c r="U115" s="8">
        <f>[6]jun!$BL117</f>
        <v>28633</v>
      </c>
      <c r="V115" s="8">
        <f>[7]jul!$BL117</f>
        <v>35171</v>
      </c>
      <c r="W115" s="8">
        <f>[8]ago!$BL117</f>
        <v>70560</v>
      </c>
      <c r="X115" s="8">
        <f>[9]set!$BL117</f>
        <v>27131</v>
      </c>
      <c r="Y115" s="8">
        <f>[10]out!$BL117</f>
        <v>35368</v>
      </c>
      <c r="Z115" s="8">
        <f>[11]nov!$BL117</f>
        <v>83357</v>
      </c>
      <c r="AA115" s="8">
        <f>[12]dez!$BL117</f>
        <v>86810</v>
      </c>
      <c r="AB115" s="8">
        <f>[13]jan!$BL117</f>
        <v>41750</v>
      </c>
      <c r="AC115" s="8">
        <f>[14]fev!$BL117</f>
        <v>27232</v>
      </c>
      <c r="AD115" s="8">
        <f>[15]mar!$BL117</f>
        <v>43212</v>
      </c>
      <c r="AE115" s="8">
        <f>[16]abr!$BL117</f>
        <v>37864</v>
      </c>
      <c r="AF115" s="8">
        <f>[17]maio!$BL117</f>
        <v>76733</v>
      </c>
      <c r="AG115" s="8">
        <f>[18]jun!$BL117</f>
        <v>25524</v>
      </c>
      <c r="AH115" s="8">
        <f>[19]jul!$BL117</f>
        <v>29596</v>
      </c>
      <c r="AI115" s="8">
        <f>[20]ago!$BL117</f>
        <v>46476</v>
      </c>
      <c r="AJ115" s="8">
        <f>[21]set!$BL117</f>
        <v>38631</v>
      </c>
      <c r="AK115" s="8">
        <f>[22]out!$BL117</f>
        <v>66592</v>
      </c>
      <c r="AL115" s="8">
        <f>[23]nov!$BL117</f>
        <v>19307</v>
      </c>
      <c r="AM115" s="8">
        <f>[24]dez!$BL117</f>
        <v>79595</v>
      </c>
      <c r="AN115" s="8">
        <f>[25]jan!$BL117</f>
        <v>87103</v>
      </c>
      <c r="AO115" s="8">
        <f>[26]fev!$BL117</f>
        <v>29198</v>
      </c>
      <c r="AP115" s="8">
        <f>[27]mar!$BL117</f>
        <v>75152</v>
      </c>
      <c r="AQ115" s="8">
        <f>[28]abr!$BL117</f>
        <v>48306</v>
      </c>
      <c r="AR115" s="8"/>
      <c r="AS115" s="8"/>
      <c r="AT115" s="8"/>
      <c r="AU115" s="8"/>
      <c r="AV115" s="8"/>
      <c r="AW115" s="8"/>
      <c r="AX115" s="8"/>
      <c r="AY115" s="8"/>
    </row>
    <row r="116" spans="2:51" ht="22.5" outlineLevel="2" x14ac:dyDescent="0.25">
      <c r="B116" s="4" t="s">
        <v>79</v>
      </c>
      <c r="C116" s="5" t="s">
        <v>242</v>
      </c>
      <c r="D116" s="8">
        <v>8208035</v>
      </c>
      <c r="E116" s="8">
        <v>12199873</v>
      </c>
      <c r="F116" s="8">
        <v>13673844</v>
      </c>
      <c r="G116" s="8">
        <v>13582091</v>
      </c>
      <c r="H116" s="8">
        <v>14233373</v>
      </c>
      <c r="I116" s="8">
        <v>12937829</v>
      </c>
      <c r="J116" s="8">
        <v>14217514</v>
      </c>
      <c r="K116" s="8">
        <v>13970272</v>
      </c>
      <c r="L116" s="8">
        <v>11730922</v>
      </c>
      <c r="M116" s="8">
        <v>11497828</v>
      </c>
      <c r="N116" s="8">
        <v>11825711</v>
      </c>
      <c r="O116" s="8">
        <v>13675431</v>
      </c>
      <c r="P116" s="8">
        <f>[1]jan!$BL118</f>
        <v>7411363</v>
      </c>
      <c r="Q116" s="8">
        <f>[2]fev!$BL118</f>
        <v>13559805</v>
      </c>
      <c r="R116" s="8">
        <f>[3]mar!$BL118</f>
        <v>14054554</v>
      </c>
      <c r="S116" s="8">
        <f>[4]abr!$BL118</f>
        <v>12932728</v>
      </c>
      <c r="T116" s="8">
        <f>[5]maio!$BL118</f>
        <v>13194029</v>
      </c>
      <c r="U116" s="8">
        <f>[6]jun!$BL118</f>
        <v>12858936</v>
      </c>
      <c r="V116" s="8">
        <f>[7]jul!$BL118</f>
        <v>13955074</v>
      </c>
      <c r="W116" s="8">
        <f>[8]ago!$BL118</f>
        <v>13809019</v>
      </c>
      <c r="X116" s="8">
        <f>[9]set!$BL118</f>
        <v>12373524</v>
      </c>
      <c r="Y116" s="8">
        <f>[10]out!$BL118</f>
        <v>14460541</v>
      </c>
      <c r="Z116" s="8">
        <f>[11]nov!$BL118</f>
        <v>12344328</v>
      </c>
      <c r="AA116" s="8">
        <f>[12]dez!$BL118</f>
        <v>17613220</v>
      </c>
      <c r="AB116" s="8">
        <f>[13]jan!$BL118</f>
        <v>6486691</v>
      </c>
      <c r="AC116" s="8">
        <f>[14]fev!$BL118</f>
        <v>16430041</v>
      </c>
      <c r="AD116" s="8">
        <f>[15]mar!$BL118</f>
        <v>15227437</v>
      </c>
      <c r="AE116" s="8">
        <f>[16]abr!$BL118</f>
        <v>15537050</v>
      </c>
      <c r="AF116" s="8">
        <f>[17]maio!$BL118</f>
        <v>12012917</v>
      </c>
      <c r="AG116" s="8">
        <f>[18]jun!$BL118</f>
        <v>13780511</v>
      </c>
      <c r="AH116" s="8">
        <f>[19]jul!$BL118</f>
        <v>15709658</v>
      </c>
      <c r="AI116" s="8">
        <f>[20]ago!$BL118</f>
        <v>14475431</v>
      </c>
      <c r="AJ116" s="8">
        <f>[21]set!$BL118</f>
        <v>13984960</v>
      </c>
      <c r="AK116" s="8">
        <f>[22]out!$BL118</f>
        <v>14494208</v>
      </c>
      <c r="AL116" s="8">
        <f>[23]nov!$BL118</f>
        <v>15887759</v>
      </c>
      <c r="AM116" s="8">
        <f>[24]dez!$BL118</f>
        <v>16850819</v>
      </c>
      <c r="AN116" s="8">
        <f>[25]jan!$BL118</f>
        <v>6934366</v>
      </c>
      <c r="AO116" s="8">
        <f>[26]fev!$BL118</f>
        <v>11074170</v>
      </c>
      <c r="AP116" s="8">
        <f>[27]mar!$BL118</f>
        <v>15356945</v>
      </c>
      <c r="AQ116" s="8">
        <f>[28]abr!$BL118</f>
        <v>12657410</v>
      </c>
      <c r="AR116" s="8"/>
      <c r="AS116" s="8"/>
      <c r="AT116" s="8"/>
      <c r="AU116" s="8"/>
      <c r="AV116" s="8"/>
      <c r="AW116" s="8"/>
      <c r="AX116" s="8"/>
      <c r="AY116" s="8"/>
    </row>
    <row r="117" spans="2:51" ht="22.5" outlineLevel="2" x14ac:dyDescent="0.25">
      <c r="B117" s="4" t="s">
        <v>80</v>
      </c>
      <c r="C117" s="5" t="s">
        <v>243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f>[1]jan!$BL119</f>
        <v>0</v>
      </c>
      <c r="Q117" s="8">
        <f>[2]fev!$BL119</f>
        <v>0</v>
      </c>
      <c r="R117" s="8">
        <f>[3]mar!$BL119</f>
        <v>0</v>
      </c>
      <c r="S117" s="8">
        <f>[4]abr!$BL119</f>
        <v>0</v>
      </c>
      <c r="T117" s="8">
        <f>[5]maio!$BL119</f>
        <v>0</v>
      </c>
      <c r="U117" s="8">
        <f>[6]jun!$BL119</f>
        <v>0</v>
      </c>
      <c r="V117" s="8">
        <f>[7]jul!$BL119</f>
        <v>0</v>
      </c>
      <c r="W117" s="8">
        <f>[8]ago!$BL119</f>
        <v>0</v>
      </c>
      <c r="X117" s="8">
        <f>[9]set!$BL119</f>
        <v>0</v>
      </c>
      <c r="Y117" s="8">
        <f>[10]out!$BL119</f>
        <v>0</v>
      </c>
      <c r="Z117" s="8">
        <f>[11]nov!$BL119</f>
        <v>0</v>
      </c>
      <c r="AA117" s="8">
        <f>[12]dez!$BL119</f>
        <v>0</v>
      </c>
      <c r="AB117" s="8">
        <f>[13]jan!$BL119</f>
        <v>0</v>
      </c>
      <c r="AC117" s="8">
        <f>[14]fev!$BL119</f>
        <v>0</v>
      </c>
      <c r="AD117" s="8">
        <f>[15]mar!$BL119</f>
        <v>0</v>
      </c>
      <c r="AE117" s="8">
        <f>[16]abr!$BL119</f>
        <v>0</v>
      </c>
      <c r="AF117" s="8">
        <f>[17]maio!$BL119</f>
        <v>0</v>
      </c>
      <c r="AG117" s="8">
        <f>[18]jun!$BL119</f>
        <v>0</v>
      </c>
      <c r="AH117" s="8">
        <f>[19]jul!$BL119</f>
        <v>0</v>
      </c>
      <c r="AI117" s="8">
        <f>[20]ago!$BL119</f>
        <v>0</v>
      </c>
      <c r="AJ117" s="8">
        <f>[21]set!$BL119</f>
        <v>0</v>
      </c>
      <c r="AK117" s="8">
        <f>[22]out!$BL119</f>
        <v>0</v>
      </c>
      <c r="AL117" s="8">
        <f>[23]nov!$BL119</f>
        <v>0</v>
      </c>
      <c r="AM117" s="8">
        <f>[24]dez!$BL119</f>
        <v>0</v>
      </c>
      <c r="AN117" s="8">
        <f>[25]jan!$BL119</f>
        <v>0</v>
      </c>
      <c r="AO117" s="8">
        <f>[26]fev!$BL119</f>
        <v>0</v>
      </c>
      <c r="AP117" s="8">
        <f>[27]mar!$BL119</f>
        <v>0</v>
      </c>
      <c r="AQ117" s="8">
        <f>[28]abr!$BL119</f>
        <v>0</v>
      </c>
      <c r="AR117" s="8"/>
      <c r="AS117" s="8"/>
      <c r="AT117" s="8"/>
      <c r="AU117" s="8"/>
      <c r="AV117" s="8"/>
      <c r="AW117" s="8"/>
      <c r="AX117" s="8"/>
      <c r="AY117" s="8"/>
    </row>
    <row r="118" spans="2:51" outlineLevel="2" x14ac:dyDescent="0.25">
      <c r="B118" s="4" t="s">
        <v>81</v>
      </c>
      <c r="C118" s="5" t="s">
        <v>244</v>
      </c>
      <c r="D118" s="8">
        <v>9657944</v>
      </c>
      <c r="E118" s="8">
        <v>9057803</v>
      </c>
      <c r="F118" s="8">
        <v>9514032</v>
      </c>
      <c r="G118" s="8">
        <v>10487331</v>
      </c>
      <c r="H118" s="8">
        <v>10646970</v>
      </c>
      <c r="I118" s="8">
        <v>8158883</v>
      </c>
      <c r="J118" s="8">
        <v>10815151</v>
      </c>
      <c r="K118" s="8">
        <v>9571764</v>
      </c>
      <c r="L118" s="8">
        <v>7771535</v>
      </c>
      <c r="M118" s="8">
        <v>10355721</v>
      </c>
      <c r="N118" s="8">
        <v>8473763</v>
      </c>
      <c r="O118" s="8">
        <v>10463520</v>
      </c>
      <c r="P118" s="8">
        <f>[1]jan!$BL120</f>
        <v>6019218</v>
      </c>
      <c r="Q118" s="8">
        <f>[2]fev!$BL120</f>
        <v>8535003</v>
      </c>
      <c r="R118" s="8">
        <f>[3]mar!$BL120</f>
        <v>10679359</v>
      </c>
      <c r="S118" s="8">
        <f>[4]abr!$BL120</f>
        <v>11657549</v>
      </c>
      <c r="T118" s="8">
        <f>[5]maio!$BL120</f>
        <v>10382687</v>
      </c>
      <c r="U118" s="8">
        <f>[6]jun!$BL120</f>
        <v>10106902</v>
      </c>
      <c r="V118" s="8">
        <f>[7]jul!$BL120</f>
        <v>9347543</v>
      </c>
      <c r="W118" s="8">
        <f>[8]ago!$BL120</f>
        <v>9482353</v>
      </c>
      <c r="X118" s="8">
        <f>[9]set!$BL120</f>
        <v>11463748</v>
      </c>
      <c r="Y118" s="8">
        <f>[10]out!$BL120</f>
        <v>10918564</v>
      </c>
      <c r="Z118" s="8">
        <f>[11]nov!$BL120</f>
        <v>10254880</v>
      </c>
      <c r="AA118" s="8">
        <f>[12]dez!$BL120</f>
        <v>12726675</v>
      </c>
      <c r="AB118" s="8">
        <f>[13]jan!$BL120</f>
        <v>6144356</v>
      </c>
      <c r="AC118" s="8">
        <f>[14]fev!$BL120</f>
        <v>9260464</v>
      </c>
      <c r="AD118" s="8">
        <f>[15]mar!$BL120</f>
        <v>9577792</v>
      </c>
      <c r="AE118" s="8">
        <f>[16]abr!$BL120</f>
        <v>9037331</v>
      </c>
      <c r="AF118" s="8">
        <f>[17]maio!$BL120</f>
        <v>9711997</v>
      </c>
      <c r="AG118" s="8">
        <f>[18]jun!$BL120</f>
        <v>9252646</v>
      </c>
      <c r="AH118" s="8">
        <f>[19]jul!$BL120</f>
        <v>10677520</v>
      </c>
      <c r="AI118" s="8">
        <f>[20]ago!$BL120</f>
        <v>9144767</v>
      </c>
      <c r="AJ118" s="8">
        <f>[21]set!$BL120</f>
        <v>9524883</v>
      </c>
      <c r="AK118" s="8">
        <f>[22]out!$BL120</f>
        <v>9623285</v>
      </c>
      <c r="AL118" s="8">
        <f>[23]nov!$BL120</f>
        <v>8902760</v>
      </c>
      <c r="AM118" s="8">
        <f>[24]dez!$BL120</f>
        <v>10328510</v>
      </c>
      <c r="AN118" s="8">
        <f>[25]jan!$BL120</f>
        <v>5285618</v>
      </c>
      <c r="AO118" s="8">
        <f>[26]fev!$BL120</f>
        <v>7053003</v>
      </c>
      <c r="AP118" s="8">
        <f>[27]mar!$BL120</f>
        <v>9621955</v>
      </c>
      <c r="AQ118" s="8">
        <f>[28]abr!$BL120</f>
        <v>9065615</v>
      </c>
      <c r="AR118" s="8"/>
      <c r="AS118" s="8"/>
      <c r="AT118" s="8"/>
      <c r="AU118" s="8"/>
      <c r="AV118" s="8"/>
      <c r="AW118" s="8"/>
      <c r="AX118" s="8"/>
      <c r="AY118" s="8"/>
    </row>
    <row r="119" spans="2:51" outlineLevel="1" x14ac:dyDescent="0.25">
      <c r="B119" s="16">
        <v>29</v>
      </c>
      <c r="C119" s="17" t="s">
        <v>245</v>
      </c>
      <c r="D119" s="18">
        <v>136315477</v>
      </c>
      <c r="E119" s="18">
        <v>111692305</v>
      </c>
      <c r="F119" s="18">
        <v>209529847</v>
      </c>
      <c r="G119" s="18">
        <v>115035499</v>
      </c>
      <c r="H119" s="18">
        <v>104460685</v>
      </c>
      <c r="I119" s="18">
        <v>116364209</v>
      </c>
      <c r="J119" s="18">
        <v>103164864</v>
      </c>
      <c r="K119" s="18">
        <v>109147725</v>
      </c>
      <c r="L119" s="18">
        <v>90276754</v>
      </c>
      <c r="M119" s="18">
        <v>119299103</v>
      </c>
      <c r="N119" s="18">
        <v>107263889</v>
      </c>
      <c r="O119" s="18">
        <v>121506742</v>
      </c>
      <c r="P119" s="18">
        <f>[1]jan!$BL121</f>
        <v>77695642</v>
      </c>
      <c r="Q119" s="18">
        <f>[2]fev!$BL121</f>
        <v>88501037</v>
      </c>
      <c r="R119" s="18">
        <f>[3]mar!$BL121</f>
        <v>113260860</v>
      </c>
      <c r="S119" s="18">
        <f>[4]abr!$BL121</f>
        <v>128834468</v>
      </c>
      <c r="T119" s="18">
        <f>[5]maio!$BL121</f>
        <v>112390963</v>
      </c>
      <c r="U119" s="18">
        <f>[6]jun!$BL121</f>
        <v>109670540</v>
      </c>
      <c r="V119" s="18">
        <f>[7]jul!$BL121</f>
        <v>133021661</v>
      </c>
      <c r="W119" s="18">
        <f>[8]ago!$BL121</f>
        <v>137772921</v>
      </c>
      <c r="X119" s="18">
        <f>[9]set!$BL121</f>
        <v>115003094</v>
      </c>
      <c r="Y119" s="18">
        <f>[10]out!$BL121</f>
        <v>128410520</v>
      </c>
      <c r="Z119" s="18">
        <f>[11]nov!$BL121</f>
        <v>106576203</v>
      </c>
      <c r="AA119" s="18">
        <f>[12]dez!$BL121</f>
        <v>121132772</v>
      </c>
      <c r="AB119" s="18">
        <f>[13]jan!$BL121</f>
        <v>101389866</v>
      </c>
      <c r="AC119" s="18">
        <f>[14]fev!$BL121</f>
        <v>84269669</v>
      </c>
      <c r="AD119" s="18">
        <f>[15]mar!$BL121</f>
        <v>95932335</v>
      </c>
      <c r="AE119" s="18">
        <f>[16]abr!$BL121</f>
        <v>97437308</v>
      </c>
      <c r="AF119" s="18">
        <f>[17]maio!$BL121</f>
        <v>91612469</v>
      </c>
      <c r="AG119" s="18">
        <f>[18]jun!$BL121</f>
        <v>91013327</v>
      </c>
      <c r="AH119" s="18">
        <f>[19]jul!$BL121</f>
        <v>104506244</v>
      </c>
      <c r="AI119" s="18">
        <f>[20]ago!$BL121</f>
        <v>97916882</v>
      </c>
      <c r="AJ119" s="18">
        <f>[21]set!$BL121</f>
        <v>99874229</v>
      </c>
      <c r="AK119" s="18">
        <f>[22]out!$BL121</f>
        <v>102238007</v>
      </c>
      <c r="AL119" s="18">
        <f>[23]nov!$BL121</f>
        <v>89067941</v>
      </c>
      <c r="AM119" s="18">
        <f>[24]dez!$BL121</f>
        <v>131764334</v>
      </c>
      <c r="AN119" s="18">
        <f>[25]jan!$BL121</f>
        <v>70182031</v>
      </c>
      <c r="AO119" s="18">
        <f>[26]fev!$BL121</f>
        <v>67195783</v>
      </c>
      <c r="AP119" s="18">
        <f>[27]mar!$BL121</f>
        <v>95098416</v>
      </c>
      <c r="AQ119" s="18">
        <f>[28]abr!$BL121</f>
        <v>85522598</v>
      </c>
      <c r="AR119" s="18"/>
      <c r="AS119" s="18"/>
      <c r="AT119" s="18"/>
      <c r="AU119" s="18"/>
      <c r="AV119" s="18"/>
      <c r="AW119" s="18"/>
      <c r="AX119" s="18"/>
      <c r="AY119" s="18"/>
    </row>
    <row r="120" spans="2:51" ht="22.5" outlineLevel="2" x14ac:dyDescent="0.25">
      <c r="B120" s="4" t="s">
        <v>82</v>
      </c>
      <c r="C120" s="5" t="s">
        <v>246</v>
      </c>
      <c r="D120" s="8">
        <v>10875993</v>
      </c>
      <c r="E120" s="8">
        <v>11631428</v>
      </c>
      <c r="F120" s="8">
        <v>104991793</v>
      </c>
      <c r="G120" s="8">
        <v>14304334</v>
      </c>
      <c r="H120" s="8">
        <v>16353425</v>
      </c>
      <c r="I120" s="8">
        <v>13573084</v>
      </c>
      <c r="J120" s="8">
        <v>13420517</v>
      </c>
      <c r="K120" s="8">
        <v>15706184</v>
      </c>
      <c r="L120" s="8">
        <v>11420660</v>
      </c>
      <c r="M120" s="8">
        <v>13892893</v>
      </c>
      <c r="N120" s="8">
        <v>11907568</v>
      </c>
      <c r="O120" s="8">
        <v>13768525</v>
      </c>
      <c r="P120" s="8">
        <f>[1]jan!$BL122</f>
        <v>9816154</v>
      </c>
      <c r="Q120" s="8">
        <f>[2]fev!$BL122</f>
        <v>10091516</v>
      </c>
      <c r="R120" s="8">
        <f>[3]mar!$BL122</f>
        <v>13032101</v>
      </c>
      <c r="S120" s="8">
        <f>[4]abr!$BL122</f>
        <v>12380299</v>
      </c>
      <c r="T120" s="8">
        <f>[5]maio!$BL122</f>
        <v>13641323</v>
      </c>
      <c r="U120" s="8">
        <f>[6]jun!$BL122</f>
        <v>11111984</v>
      </c>
      <c r="V120" s="8">
        <f>[7]jul!$BL122</f>
        <v>13681897</v>
      </c>
      <c r="W120" s="8">
        <f>[8]ago!$BL122</f>
        <v>13158835</v>
      </c>
      <c r="X120" s="8">
        <f>[9]set!$BL122</f>
        <v>11130936</v>
      </c>
      <c r="Y120" s="8">
        <f>[10]out!$BL122</f>
        <v>12658250</v>
      </c>
      <c r="Z120" s="8">
        <f>[11]nov!$BL122</f>
        <v>11809439</v>
      </c>
      <c r="AA120" s="8">
        <f>[12]dez!$BL122</f>
        <v>13165135</v>
      </c>
      <c r="AB120" s="8">
        <f>[13]jan!$BL122</f>
        <v>8357415</v>
      </c>
      <c r="AC120" s="8">
        <f>[14]fev!$BL122</f>
        <v>11322528</v>
      </c>
      <c r="AD120" s="8">
        <f>[15]mar!$BL122</f>
        <v>11793982</v>
      </c>
      <c r="AE120" s="8">
        <f>[16]abr!$BL122</f>
        <v>10737326</v>
      </c>
      <c r="AF120" s="8">
        <f>[17]maio!$BL122</f>
        <v>10795541</v>
      </c>
      <c r="AG120" s="8">
        <f>[18]jun!$BL122</f>
        <v>10934959</v>
      </c>
      <c r="AH120" s="8">
        <f>[19]jul!$BL122</f>
        <v>11833949</v>
      </c>
      <c r="AI120" s="8">
        <f>[20]ago!$BL122</f>
        <v>11385331</v>
      </c>
      <c r="AJ120" s="8">
        <f>[21]set!$BL122</f>
        <v>10798608</v>
      </c>
      <c r="AK120" s="8">
        <f>[22]out!$BL122</f>
        <v>12027725</v>
      </c>
      <c r="AL120" s="8">
        <f>[23]nov!$BL122</f>
        <v>12354443</v>
      </c>
      <c r="AM120" s="8">
        <f>[24]dez!$BL122</f>
        <v>14816119</v>
      </c>
      <c r="AN120" s="8">
        <f>[25]jan!$BL122</f>
        <v>6113438</v>
      </c>
      <c r="AO120" s="8">
        <f>[26]fev!$BL122</f>
        <v>9644406</v>
      </c>
      <c r="AP120" s="8">
        <f>[27]mar!$BL122</f>
        <v>12009958</v>
      </c>
      <c r="AQ120" s="8">
        <f>[28]abr!$BL122</f>
        <v>11176925</v>
      </c>
      <c r="AR120" s="8"/>
      <c r="AS120" s="8"/>
      <c r="AT120" s="8"/>
      <c r="AU120" s="8"/>
      <c r="AV120" s="8"/>
      <c r="AW120" s="8"/>
      <c r="AX120" s="8"/>
      <c r="AY120" s="8"/>
    </row>
    <row r="121" spans="2:51" outlineLevel="2" x14ac:dyDescent="0.25">
      <c r="B121" s="4" t="s">
        <v>83</v>
      </c>
      <c r="C121" s="5" t="s">
        <v>247</v>
      </c>
      <c r="D121" s="8">
        <v>10775652</v>
      </c>
      <c r="E121" s="8">
        <v>7711980</v>
      </c>
      <c r="F121" s="8">
        <v>8618467</v>
      </c>
      <c r="G121" s="8">
        <v>9239828</v>
      </c>
      <c r="H121" s="8">
        <v>11601263</v>
      </c>
      <c r="I121" s="8">
        <v>19524027</v>
      </c>
      <c r="J121" s="8">
        <v>12955372</v>
      </c>
      <c r="K121" s="8">
        <v>12302644</v>
      </c>
      <c r="L121" s="8">
        <v>11197253</v>
      </c>
      <c r="M121" s="8">
        <v>16566415</v>
      </c>
      <c r="N121" s="8">
        <v>13507115</v>
      </c>
      <c r="O121" s="8">
        <v>11806706</v>
      </c>
      <c r="P121" s="8">
        <f>[1]jan!$BL123</f>
        <v>8132701</v>
      </c>
      <c r="Q121" s="8">
        <f>[2]fev!$BL123</f>
        <v>7804390</v>
      </c>
      <c r="R121" s="8">
        <f>[3]mar!$BL123</f>
        <v>12326084</v>
      </c>
      <c r="S121" s="8">
        <f>[4]abr!$BL123</f>
        <v>15836208</v>
      </c>
      <c r="T121" s="8">
        <f>[5]maio!$BL123</f>
        <v>8501490</v>
      </c>
      <c r="U121" s="8">
        <f>[6]jun!$BL123</f>
        <v>11053153</v>
      </c>
      <c r="V121" s="8">
        <f>[7]jul!$BL123</f>
        <v>18715011</v>
      </c>
      <c r="W121" s="8">
        <f>[8]ago!$BL123</f>
        <v>17342744</v>
      </c>
      <c r="X121" s="8">
        <f>[9]set!$BL123</f>
        <v>10566461</v>
      </c>
      <c r="Y121" s="8">
        <f>[10]out!$BL123</f>
        <v>16496380</v>
      </c>
      <c r="Z121" s="8">
        <f>[11]nov!$BL123</f>
        <v>12815264</v>
      </c>
      <c r="AA121" s="8">
        <f>[12]dez!$BL123</f>
        <v>14500866</v>
      </c>
      <c r="AB121" s="8">
        <f>[13]jan!$BL123</f>
        <v>11808683</v>
      </c>
      <c r="AC121" s="8">
        <f>[14]fev!$BL123</f>
        <v>9461611</v>
      </c>
      <c r="AD121" s="8">
        <f>[15]mar!$BL123</f>
        <v>9874907</v>
      </c>
      <c r="AE121" s="8">
        <f>[16]abr!$BL123</f>
        <v>12312486</v>
      </c>
      <c r="AF121" s="8">
        <f>[17]maio!$BL123</f>
        <v>10802642</v>
      </c>
      <c r="AG121" s="8">
        <f>[18]jun!$BL123</f>
        <v>9102565</v>
      </c>
      <c r="AH121" s="8">
        <f>[19]jul!$BL123</f>
        <v>17163426</v>
      </c>
      <c r="AI121" s="8">
        <f>[20]ago!$BL123</f>
        <v>11545115</v>
      </c>
      <c r="AJ121" s="8">
        <f>[21]set!$BL123</f>
        <v>10412179</v>
      </c>
      <c r="AK121" s="8">
        <f>[22]out!$BL123</f>
        <v>18146256</v>
      </c>
      <c r="AL121" s="8">
        <f>[23]nov!$BL123</f>
        <v>8893358</v>
      </c>
      <c r="AM121" s="8">
        <f>[24]dez!$BL123</f>
        <v>15676838</v>
      </c>
      <c r="AN121" s="8">
        <f>[25]jan!$BL123</f>
        <v>9733394</v>
      </c>
      <c r="AO121" s="8">
        <f>[26]fev!$BL123</f>
        <v>13582364</v>
      </c>
      <c r="AP121" s="8">
        <f>[27]mar!$BL123</f>
        <v>13364242</v>
      </c>
      <c r="AQ121" s="8">
        <f>[28]abr!$BL123</f>
        <v>13616033</v>
      </c>
      <c r="AR121" s="8"/>
      <c r="AS121" s="8"/>
      <c r="AT121" s="8"/>
      <c r="AU121" s="8"/>
      <c r="AV121" s="8"/>
      <c r="AW121" s="8"/>
      <c r="AX121" s="8"/>
      <c r="AY121" s="8"/>
    </row>
    <row r="122" spans="2:51" ht="33.75" outlineLevel="2" x14ac:dyDescent="0.25">
      <c r="B122" s="4" t="s">
        <v>84</v>
      </c>
      <c r="C122" s="5" t="s">
        <v>248</v>
      </c>
      <c r="D122" s="8">
        <v>90632243</v>
      </c>
      <c r="E122" s="8">
        <v>66577136</v>
      </c>
      <c r="F122" s="8">
        <v>53499264</v>
      </c>
      <c r="G122" s="8">
        <v>55414565</v>
      </c>
      <c r="H122" s="8">
        <v>41067828</v>
      </c>
      <c r="I122" s="8">
        <v>43670299</v>
      </c>
      <c r="J122" s="8">
        <v>36601891</v>
      </c>
      <c r="K122" s="8">
        <v>38752701</v>
      </c>
      <c r="L122" s="8">
        <v>33186666</v>
      </c>
      <c r="M122" s="8">
        <v>46487386</v>
      </c>
      <c r="N122" s="8">
        <v>42605033</v>
      </c>
      <c r="O122" s="8">
        <v>59036177</v>
      </c>
      <c r="P122" s="8">
        <f>[1]jan!$BL124</f>
        <v>33125609</v>
      </c>
      <c r="Q122" s="8">
        <f>[2]fev!$BL124</f>
        <v>42340174</v>
      </c>
      <c r="R122" s="8">
        <f>[3]mar!$BL124</f>
        <v>55185760</v>
      </c>
      <c r="S122" s="8">
        <f>[4]abr!$BL124</f>
        <v>63298469</v>
      </c>
      <c r="T122" s="8">
        <f>[5]maio!$BL124</f>
        <v>57016886</v>
      </c>
      <c r="U122" s="8">
        <f>[6]jun!$BL124</f>
        <v>54649889</v>
      </c>
      <c r="V122" s="8">
        <f>[7]jul!$BL124</f>
        <v>64724934</v>
      </c>
      <c r="W122" s="8">
        <f>[8]ago!$BL124</f>
        <v>67069673</v>
      </c>
      <c r="X122" s="8">
        <f>[9]set!$BL124</f>
        <v>59279440</v>
      </c>
      <c r="Y122" s="8">
        <f>[10]out!$BL124</f>
        <v>64031047</v>
      </c>
      <c r="Z122" s="8">
        <f>[11]nov!$BL124</f>
        <v>49214577</v>
      </c>
      <c r="AA122" s="8">
        <f>[12]dez!$BL124</f>
        <v>61454714</v>
      </c>
      <c r="AB122" s="8">
        <f>[13]jan!$BL124</f>
        <v>50562559</v>
      </c>
      <c r="AC122" s="8">
        <f>[14]fev!$BL124</f>
        <v>40427934</v>
      </c>
      <c r="AD122" s="8">
        <f>[15]mar!$BL124</f>
        <v>46080895</v>
      </c>
      <c r="AE122" s="8">
        <f>[16]abr!$BL124</f>
        <v>46783870</v>
      </c>
      <c r="AF122" s="8">
        <f>[17]maio!$BL124</f>
        <v>42918482</v>
      </c>
      <c r="AG122" s="8">
        <f>[18]jun!$BL124</f>
        <v>48191216</v>
      </c>
      <c r="AH122" s="8">
        <f>[19]jul!$BL124</f>
        <v>50519814</v>
      </c>
      <c r="AI122" s="8">
        <f>[20]ago!$BL124</f>
        <v>46465128</v>
      </c>
      <c r="AJ122" s="8">
        <f>[21]set!$BL124</f>
        <v>54905594</v>
      </c>
      <c r="AK122" s="8">
        <f>[22]out!$BL124</f>
        <v>45085298</v>
      </c>
      <c r="AL122" s="8">
        <f>[23]nov!$BL124</f>
        <v>41639572</v>
      </c>
      <c r="AM122" s="8">
        <f>[24]dez!$BL124</f>
        <v>63843465</v>
      </c>
      <c r="AN122" s="8">
        <f>[25]jan!$BL124</f>
        <v>34911373</v>
      </c>
      <c r="AO122" s="8">
        <f>[26]fev!$BL124</f>
        <v>23561475</v>
      </c>
      <c r="AP122" s="8">
        <f>[27]mar!$BL124</f>
        <v>42279532</v>
      </c>
      <c r="AQ122" s="8">
        <f>[28]abr!$BL124</f>
        <v>30748982</v>
      </c>
      <c r="AR122" s="8"/>
      <c r="AS122" s="8"/>
      <c r="AT122" s="8"/>
      <c r="AU122" s="8"/>
      <c r="AV122" s="8"/>
      <c r="AW122" s="8"/>
      <c r="AX122" s="8"/>
      <c r="AY122" s="8"/>
    </row>
    <row r="123" spans="2:51" outlineLevel="2" x14ac:dyDescent="0.25">
      <c r="B123" s="4" t="s">
        <v>85</v>
      </c>
      <c r="C123" s="5" t="s">
        <v>249</v>
      </c>
      <c r="D123" s="8">
        <v>7789903</v>
      </c>
      <c r="E123" s="8">
        <v>7450443</v>
      </c>
      <c r="F123" s="8">
        <v>8079726</v>
      </c>
      <c r="G123" s="8">
        <v>6722473</v>
      </c>
      <c r="H123" s="8">
        <v>7454877</v>
      </c>
      <c r="I123" s="8">
        <v>11512671</v>
      </c>
      <c r="J123" s="8">
        <v>8948710</v>
      </c>
      <c r="K123" s="8">
        <v>7434313</v>
      </c>
      <c r="L123" s="8">
        <v>7852702</v>
      </c>
      <c r="M123" s="8">
        <v>8183467</v>
      </c>
      <c r="N123" s="8">
        <v>7816973</v>
      </c>
      <c r="O123" s="8">
        <v>10113698</v>
      </c>
      <c r="P123" s="8">
        <f>[1]jan!$BL125</f>
        <v>6193938</v>
      </c>
      <c r="Q123" s="8">
        <f>[2]fev!$BL125</f>
        <v>5629236</v>
      </c>
      <c r="R123" s="8">
        <f>[3]mar!$BL125</f>
        <v>6831049</v>
      </c>
      <c r="S123" s="8">
        <f>[4]abr!$BL125</f>
        <v>8133464</v>
      </c>
      <c r="T123" s="8">
        <f>[5]maio!$BL125</f>
        <v>5785008</v>
      </c>
      <c r="U123" s="8">
        <f>[6]jun!$BL125</f>
        <v>9224340</v>
      </c>
      <c r="V123" s="8">
        <f>[7]jul!$BL125</f>
        <v>7274347</v>
      </c>
      <c r="W123" s="8">
        <f>[8]ago!$BL125</f>
        <v>6100892</v>
      </c>
      <c r="X123" s="8">
        <f>[9]set!$BL125</f>
        <v>5946806</v>
      </c>
      <c r="Y123" s="8">
        <f>[10]out!$BL125</f>
        <v>6965321</v>
      </c>
      <c r="Z123" s="8">
        <f>[11]nov!$BL125</f>
        <v>6775065</v>
      </c>
      <c r="AA123" s="8">
        <f>[12]dez!$BL125</f>
        <v>7041684</v>
      </c>
      <c r="AB123" s="8">
        <f>[13]jan!$BL125</f>
        <v>4927290</v>
      </c>
      <c r="AC123" s="8">
        <f>[14]fev!$BL125</f>
        <v>6888463</v>
      </c>
      <c r="AD123" s="8">
        <f>[15]mar!$BL125</f>
        <v>5237310</v>
      </c>
      <c r="AE123" s="8">
        <f>[16]abr!$BL125</f>
        <v>8007022</v>
      </c>
      <c r="AF123" s="8">
        <f>[17]maio!$BL125</f>
        <v>6168541</v>
      </c>
      <c r="AG123" s="8">
        <f>[18]jun!$BL125</f>
        <v>7062041</v>
      </c>
      <c r="AH123" s="8">
        <f>[19]jul!$BL125</f>
        <v>6654495</v>
      </c>
      <c r="AI123" s="8">
        <f>[20]ago!$BL125</f>
        <v>8746015</v>
      </c>
      <c r="AJ123" s="8">
        <f>[21]set!$BL125</f>
        <v>6946648</v>
      </c>
      <c r="AK123" s="8">
        <f>[22]out!$BL125</f>
        <v>6510991</v>
      </c>
      <c r="AL123" s="8">
        <f>[23]nov!$BL125</f>
        <v>6810700</v>
      </c>
      <c r="AM123" s="8">
        <f>[24]dez!$BL125</f>
        <v>7163917</v>
      </c>
      <c r="AN123" s="8">
        <f>[25]jan!$BL125</f>
        <v>5284339</v>
      </c>
      <c r="AO123" s="8">
        <f>[26]fev!$BL125</f>
        <v>6457855</v>
      </c>
      <c r="AP123" s="8">
        <f>[27]mar!$BL125</f>
        <v>7477789</v>
      </c>
      <c r="AQ123" s="8">
        <f>[28]abr!$BL125</f>
        <v>7364816</v>
      </c>
      <c r="AR123" s="8"/>
      <c r="AS123" s="8"/>
      <c r="AT123" s="8"/>
      <c r="AU123" s="8"/>
      <c r="AV123" s="8"/>
      <c r="AW123" s="8"/>
      <c r="AX123" s="8"/>
      <c r="AY123" s="8"/>
    </row>
    <row r="124" spans="2:51" ht="22.5" outlineLevel="2" x14ac:dyDescent="0.25">
      <c r="B124" s="4" t="s">
        <v>86</v>
      </c>
      <c r="C124" s="5" t="s">
        <v>250</v>
      </c>
      <c r="D124" s="8">
        <v>2637169</v>
      </c>
      <c r="E124" s="8">
        <v>2539576</v>
      </c>
      <c r="F124" s="8">
        <v>8175296</v>
      </c>
      <c r="G124" s="8">
        <v>8670460</v>
      </c>
      <c r="H124" s="8">
        <v>2675538</v>
      </c>
      <c r="I124" s="8">
        <v>6635663</v>
      </c>
      <c r="J124" s="8">
        <v>4854647</v>
      </c>
      <c r="K124" s="8">
        <v>5228613</v>
      </c>
      <c r="L124" s="8">
        <v>3396491</v>
      </c>
      <c r="M124" s="8">
        <v>4783281</v>
      </c>
      <c r="N124" s="8">
        <v>5325293</v>
      </c>
      <c r="O124" s="8">
        <v>4635740</v>
      </c>
      <c r="P124" s="8">
        <f>[1]jan!$BL126</f>
        <v>4656617</v>
      </c>
      <c r="Q124" s="8">
        <f>[2]fev!$BL126</f>
        <v>4645218</v>
      </c>
      <c r="R124" s="8">
        <f>[3]mar!$BL126</f>
        <v>4794643</v>
      </c>
      <c r="S124" s="8">
        <f>[4]abr!$BL126</f>
        <v>6180985</v>
      </c>
      <c r="T124" s="8">
        <f>[5]maio!$BL126</f>
        <v>4539531</v>
      </c>
      <c r="U124" s="8">
        <f>[6]jun!$BL126</f>
        <v>3799952</v>
      </c>
      <c r="V124" s="8">
        <f>[7]jul!$BL126</f>
        <v>5696712</v>
      </c>
      <c r="W124" s="8">
        <f>[8]ago!$BL126</f>
        <v>8234068</v>
      </c>
      <c r="X124" s="8">
        <f>[9]set!$BL126</f>
        <v>6117200</v>
      </c>
      <c r="Y124" s="8">
        <f>[10]out!$BL126</f>
        <v>4699837</v>
      </c>
      <c r="Z124" s="8">
        <f>[11]nov!$BL126</f>
        <v>2163261</v>
      </c>
      <c r="AA124" s="8">
        <f>[12]dez!$BL126</f>
        <v>4676463</v>
      </c>
      <c r="AB124" s="8">
        <f>[13]jan!$BL126</f>
        <v>8667428</v>
      </c>
      <c r="AC124" s="8">
        <f>[14]fev!$BL126</f>
        <v>1747771</v>
      </c>
      <c r="AD124" s="8">
        <f>[15]mar!$BL126</f>
        <v>4720738</v>
      </c>
      <c r="AE124" s="8">
        <f>[16]abr!$BL126</f>
        <v>3642748</v>
      </c>
      <c r="AF124" s="8">
        <f>[17]maio!$BL126</f>
        <v>1919922</v>
      </c>
      <c r="AG124" s="8">
        <f>[18]jun!$BL126</f>
        <v>2476055</v>
      </c>
      <c r="AH124" s="8">
        <f>[19]jul!$BL126</f>
        <v>5980279</v>
      </c>
      <c r="AI124" s="8">
        <f>[20]ago!$BL126</f>
        <v>4550152</v>
      </c>
      <c r="AJ124" s="8">
        <f>[21]set!$BL126</f>
        <v>3464445</v>
      </c>
      <c r="AK124" s="8">
        <f>[22]out!$BL126</f>
        <v>4551658</v>
      </c>
      <c r="AL124" s="8">
        <f>[23]nov!$BL126</f>
        <v>3880076</v>
      </c>
      <c r="AM124" s="8">
        <f>[24]dez!$BL126</f>
        <v>8094559</v>
      </c>
      <c r="AN124" s="8">
        <f>[25]jan!$BL126</f>
        <v>5538525</v>
      </c>
      <c r="AO124" s="8">
        <f>[26]fev!$BL126</f>
        <v>2129618</v>
      </c>
      <c r="AP124" s="8">
        <f>[27]mar!$BL126</f>
        <v>5568302</v>
      </c>
      <c r="AQ124" s="8">
        <f>[28]abr!$BL126</f>
        <v>3875561</v>
      </c>
      <c r="AR124" s="8"/>
      <c r="AS124" s="8"/>
      <c r="AT124" s="8"/>
      <c r="AU124" s="8"/>
      <c r="AV124" s="8"/>
      <c r="AW124" s="8"/>
      <c r="AX124" s="8"/>
      <c r="AY124" s="8"/>
    </row>
    <row r="125" spans="2:51" ht="22.5" outlineLevel="2" x14ac:dyDescent="0.25">
      <c r="B125" s="4" t="s">
        <v>87</v>
      </c>
      <c r="C125" s="5" t="s">
        <v>251</v>
      </c>
      <c r="D125" s="8">
        <v>6042978</v>
      </c>
      <c r="E125" s="8">
        <v>6438281</v>
      </c>
      <c r="F125" s="8">
        <v>10787150</v>
      </c>
      <c r="G125" s="8">
        <v>8983788</v>
      </c>
      <c r="H125" s="8">
        <v>7158509</v>
      </c>
      <c r="I125" s="8">
        <v>7019514</v>
      </c>
      <c r="J125" s="8">
        <v>10773847</v>
      </c>
      <c r="K125" s="8">
        <v>11483588</v>
      </c>
      <c r="L125" s="8">
        <v>9389011</v>
      </c>
      <c r="M125" s="8">
        <v>14441341</v>
      </c>
      <c r="N125" s="8">
        <v>10640613</v>
      </c>
      <c r="O125" s="8">
        <v>10848169</v>
      </c>
      <c r="P125" s="8">
        <f>[1]jan!$BL127</f>
        <v>6318896</v>
      </c>
      <c r="Q125" s="8">
        <f>[2]fev!$BL127</f>
        <v>6529386</v>
      </c>
      <c r="R125" s="8">
        <f>[3]mar!$BL127</f>
        <v>4059695</v>
      </c>
      <c r="S125" s="8">
        <f>[4]abr!$BL127</f>
        <v>7233757</v>
      </c>
      <c r="T125" s="8">
        <f>[5]maio!$BL127</f>
        <v>8923543</v>
      </c>
      <c r="U125" s="8">
        <f>[6]jun!$BL127</f>
        <v>6427013</v>
      </c>
      <c r="V125" s="8">
        <f>[7]jul!$BL127</f>
        <v>9461736</v>
      </c>
      <c r="W125" s="8">
        <f>[8]ago!$BL127</f>
        <v>9697209</v>
      </c>
      <c r="X125" s="8">
        <f>[9]set!$BL127</f>
        <v>8948801</v>
      </c>
      <c r="Y125" s="8">
        <f>[10]out!$BL127</f>
        <v>8835042</v>
      </c>
      <c r="Z125" s="8">
        <f>[11]nov!$BL127</f>
        <v>8331259</v>
      </c>
      <c r="AA125" s="8">
        <f>[12]dez!$BL127</f>
        <v>8507437</v>
      </c>
      <c r="AB125" s="8">
        <f>[13]jan!$BL127</f>
        <v>6293369</v>
      </c>
      <c r="AC125" s="8">
        <f>[14]fev!$BL127</f>
        <v>7893013</v>
      </c>
      <c r="AD125" s="8">
        <f>[15]mar!$BL127</f>
        <v>7204885</v>
      </c>
      <c r="AE125" s="8">
        <f>[16]abr!$BL127</f>
        <v>7338192</v>
      </c>
      <c r="AF125" s="8">
        <f>[17]maio!$BL127</f>
        <v>6616681</v>
      </c>
      <c r="AG125" s="8">
        <f>[18]jun!$BL127</f>
        <v>5949678</v>
      </c>
      <c r="AH125" s="8">
        <f>[19]jul!$BL127</f>
        <v>6765651</v>
      </c>
      <c r="AI125" s="8">
        <f>[20]ago!$BL127</f>
        <v>6427626</v>
      </c>
      <c r="AJ125" s="8">
        <f>[21]set!$BL127</f>
        <v>7715856</v>
      </c>
      <c r="AK125" s="8">
        <f>[22]out!$BL127</f>
        <v>7386473</v>
      </c>
      <c r="AL125" s="8">
        <f>[23]nov!$BL127</f>
        <v>7389734</v>
      </c>
      <c r="AM125" s="8">
        <f>[24]dez!$BL127</f>
        <v>13971001</v>
      </c>
      <c r="AN125" s="8">
        <f>[25]jan!$BL127</f>
        <v>3040364</v>
      </c>
      <c r="AO125" s="8">
        <f>[26]fev!$BL127</f>
        <v>4318550</v>
      </c>
      <c r="AP125" s="8">
        <f>[27]mar!$BL127</f>
        <v>5700774</v>
      </c>
      <c r="AQ125" s="8">
        <f>[28]abr!$BL127</f>
        <v>8274187</v>
      </c>
      <c r="AR125" s="8"/>
      <c r="AS125" s="8"/>
      <c r="AT125" s="8"/>
      <c r="AU125" s="8"/>
      <c r="AV125" s="8"/>
      <c r="AW125" s="8"/>
      <c r="AX125" s="8"/>
      <c r="AY125" s="8"/>
    </row>
    <row r="126" spans="2:51" ht="22.5" outlineLevel="2" x14ac:dyDescent="0.25">
      <c r="B126" s="4" t="s">
        <v>88</v>
      </c>
      <c r="C126" s="5" t="s">
        <v>252</v>
      </c>
      <c r="D126" s="8">
        <v>7021962</v>
      </c>
      <c r="E126" s="8">
        <v>8867775</v>
      </c>
      <c r="F126" s="8">
        <v>14410079</v>
      </c>
      <c r="G126" s="8">
        <v>10873234</v>
      </c>
      <c r="H126" s="8">
        <v>17117581</v>
      </c>
      <c r="I126" s="8">
        <v>13639600</v>
      </c>
      <c r="J126" s="8">
        <v>14669670</v>
      </c>
      <c r="K126" s="8">
        <v>16267159</v>
      </c>
      <c r="L126" s="8">
        <v>12731937</v>
      </c>
      <c r="M126" s="8">
        <v>13687080</v>
      </c>
      <c r="N126" s="8">
        <v>14383835</v>
      </c>
      <c r="O126" s="8">
        <v>10212717</v>
      </c>
      <c r="P126" s="8">
        <f>[1]jan!$BL128</f>
        <v>8709647</v>
      </c>
      <c r="Q126" s="8">
        <f>[2]fev!$BL128</f>
        <v>10667284</v>
      </c>
      <c r="R126" s="8">
        <f>[3]mar!$BL128</f>
        <v>15358247</v>
      </c>
      <c r="S126" s="8">
        <f>[4]abr!$BL128</f>
        <v>14253831</v>
      </c>
      <c r="T126" s="8">
        <f>[5]maio!$BL128</f>
        <v>12942965</v>
      </c>
      <c r="U126" s="8">
        <f>[6]jun!$BL128</f>
        <v>12789301</v>
      </c>
      <c r="V126" s="8">
        <f>[7]jul!$BL128</f>
        <v>12345975</v>
      </c>
      <c r="W126" s="8">
        <f>[8]ago!$BL128</f>
        <v>15339216</v>
      </c>
      <c r="X126" s="8">
        <f>[9]set!$BL128</f>
        <v>11566638</v>
      </c>
      <c r="Y126" s="8">
        <f>[10]out!$BL128</f>
        <v>12833377</v>
      </c>
      <c r="Z126" s="8">
        <f>[11]nov!$BL128</f>
        <v>13715070</v>
      </c>
      <c r="AA126" s="8">
        <f>[12]dez!$BL128</f>
        <v>11031479</v>
      </c>
      <c r="AB126" s="8">
        <f>[13]jan!$BL128</f>
        <v>9667354</v>
      </c>
      <c r="AC126" s="8">
        <f>[14]fev!$BL128</f>
        <v>5602106</v>
      </c>
      <c r="AD126" s="8">
        <f>[15]mar!$BL128</f>
        <v>9842885</v>
      </c>
      <c r="AE126" s="8">
        <f>[16]abr!$BL128</f>
        <v>7170437</v>
      </c>
      <c r="AF126" s="8">
        <f>[17]maio!$BL128</f>
        <v>10999786</v>
      </c>
      <c r="AG126" s="8">
        <f>[18]jun!$BL128</f>
        <v>6524646</v>
      </c>
      <c r="AH126" s="8">
        <f>[19]jul!$BL128</f>
        <v>4829703</v>
      </c>
      <c r="AI126" s="8">
        <f>[20]ago!$BL128</f>
        <v>7970823</v>
      </c>
      <c r="AJ126" s="8">
        <f>[21]set!$BL128</f>
        <v>4827204</v>
      </c>
      <c r="AK126" s="8">
        <f>[22]out!$BL128</f>
        <v>7736979</v>
      </c>
      <c r="AL126" s="8">
        <f>[23]nov!$BL128</f>
        <v>7558082</v>
      </c>
      <c r="AM126" s="8">
        <f>[24]dez!$BL128</f>
        <v>7565131</v>
      </c>
      <c r="AN126" s="8">
        <f>[25]jan!$BL128</f>
        <v>4526182</v>
      </c>
      <c r="AO126" s="8">
        <f>[26]fev!$BL128</f>
        <v>7208372</v>
      </c>
      <c r="AP126" s="8">
        <f>[27]mar!$BL128</f>
        <v>7923294</v>
      </c>
      <c r="AQ126" s="8">
        <f>[28]abr!$BL128</f>
        <v>9957528</v>
      </c>
      <c r="AR126" s="8"/>
      <c r="AS126" s="8"/>
      <c r="AT126" s="8"/>
      <c r="AU126" s="8"/>
      <c r="AV126" s="8"/>
      <c r="AW126" s="8"/>
      <c r="AX126" s="8"/>
      <c r="AY126" s="8"/>
    </row>
    <row r="127" spans="2:51" outlineLevel="2" x14ac:dyDescent="0.25">
      <c r="B127" s="4" t="s">
        <v>89</v>
      </c>
      <c r="C127" s="5" t="s">
        <v>253</v>
      </c>
      <c r="D127" s="8">
        <v>539577</v>
      </c>
      <c r="E127" s="8">
        <v>475686</v>
      </c>
      <c r="F127" s="8">
        <v>968072</v>
      </c>
      <c r="G127" s="8">
        <v>826817</v>
      </c>
      <c r="H127" s="8">
        <v>1031664</v>
      </c>
      <c r="I127" s="8">
        <v>789351</v>
      </c>
      <c r="J127" s="8">
        <v>940210</v>
      </c>
      <c r="K127" s="8">
        <v>1972523</v>
      </c>
      <c r="L127" s="8">
        <v>1102034</v>
      </c>
      <c r="M127" s="8">
        <v>1257240</v>
      </c>
      <c r="N127" s="8">
        <v>1077459</v>
      </c>
      <c r="O127" s="8">
        <v>1085010</v>
      </c>
      <c r="P127" s="8">
        <f>[1]jan!$BL129</f>
        <v>742080</v>
      </c>
      <c r="Q127" s="8">
        <f>[2]fev!$BL129</f>
        <v>793833</v>
      </c>
      <c r="R127" s="8">
        <f>[3]mar!$BL129</f>
        <v>1673281</v>
      </c>
      <c r="S127" s="8">
        <f>[4]abr!$BL129</f>
        <v>1517455</v>
      </c>
      <c r="T127" s="8">
        <f>[5]maio!$BL129</f>
        <v>1040217</v>
      </c>
      <c r="U127" s="8">
        <f>[6]jun!$BL129</f>
        <v>614908</v>
      </c>
      <c r="V127" s="8">
        <f>[7]jul!$BL129</f>
        <v>1121049</v>
      </c>
      <c r="W127" s="8">
        <f>[8]ago!$BL129</f>
        <v>830284</v>
      </c>
      <c r="X127" s="8">
        <f>[9]set!$BL129</f>
        <v>1446812</v>
      </c>
      <c r="Y127" s="8">
        <f>[10]out!$BL129</f>
        <v>1891266</v>
      </c>
      <c r="Z127" s="8">
        <f>[11]nov!$BL129</f>
        <v>1752268</v>
      </c>
      <c r="AA127" s="8">
        <f>[12]dez!$BL129</f>
        <v>754994</v>
      </c>
      <c r="AB127" s="8">
        <f>[13]jan!$BL129</f>
        <v>1105768</v>
      </c>
      <c r="AC127" s="8">
        <f>[14]fev!$BL129</f>
        <v>926243</v>
      </c>
      <c r="AD127" s="8">
        <f>[15]mar!$BL129</f>
        <v>1176733</v>
      </c>
      <c r="AE127" s="8">
        <f>[16]abr!$BL129</f>
        <v>1445227</v>
      </c>
      <c r="AF127" s="8">
        <f>[17]maio!$BL129</f>
        <v>1390874</v>
      </c>
      <c r="AG127" s="8">
        <f>[18]jun!$BL129</f>
        <v>772167</v>
      </c>
      <c r="AH127" s="8">
        <f>[19]jul!$BL129</f>
        <v>758927</v>
      </c>
      <c r="AI127" s="8">
        <f>[20]ago!$BL129</f>
        <v>826692</v>
      </c>
      <c r="AJ127" s="8">
        <f>[21]set!$BL129</f>
        <v>803695</v>
      </c>
      <c r="AK127" s="8">
        <f>[22]out!$BL129</f>
        <v>792627</v>
      </c>
      <c r="AL127" s="8">
        <f>[23]nov!$BL129</f>
        <v>541976</v>
      </c>
      <c r="AM127" s="8">
        <f>[24]dez!$BL129</f>
        <v>633304</v>
      </c>
      <c r="AN127" s="8">
        <f>[25]jan!$BL129</f>
        <v>1034416</v>
      </c>
      <c r="AO127" s="8">
        <f>[26]fev!$BL129</f>
        <v>293143</v>
      </c>
      <c r="AP127" s="8">
        <f>[27]mar!$BL129</f>
        <v>774525</v>
      </c>
      <c r="AQ127" s="8">
        <f>[28]abr!$BL129</f>
        <v>508566</v>
      </c>
      <c r="AR127" s="8"/>
      <c r="AS127" s="8"/>
      <c r="AT127" s="8"/>
      <c r="AU127" s="8"/>
      <c r="AV127" s="8"/>
      <c r="AW127" s="8"/>
      <c r="AX127" s="8"/>
      <c r="AY127" s="8"/>
    </row>
    <row r="128" spans="2:51" ht="22.5" outlineLevel="2" x14ac:dyDescent="0.25">
      <c r="B128" s="4" t="s">
        <v>90</v>
      </c>
      <c r="C128" s="5" t="s">
        <v>254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f>[1]jan!$BL130</f>
        <v>0</v>
      </c>
      <c r="Q128" s="8">
        <f>[2]fev!$BL130</f>
        <v>0</v>
      </c>
      <c r="R128" s="8">
        <f>[3]mar!$BL130</f>
        <v>0</v>
      </c>
      <c r="S128" s="8">
        <f>[4]abr!$BL130</f>
        <v>0</v>
      </c>
      <c r="T128" s="8">
        <f>[5]maio!$BL130</f>
        <v>0</v>
      </c>
      <c r="U128" s="8">
        <f>[6]jun!$BL130</f>
        <v>0</v>
      </c>
      <c r="V128" s="8">
        <f>[7]jul!$BL130</f>
        <v>0</v>
      </c>
      <c r="W128" s="8">
        <f>[8]ago!$BL130</f>
        <v>0</v>
      </c>
      <c r="X128" s="8">
        <f>[9]set!$BL130</f>
        <v>0</v>
      </c>
      <c r="Y128" s="8">
        <f>[10]out!$BL130</f>
        <v>0</v>
      </c>
      <c r="Z128" s="8">
        <f>[11]nov!$BL130</f>
        <v>0</v>
      </c>
      <c r="AA128" s="8">
        <f>[12]dez!$BL130</f>
        <v>0</v>
      </c>
      <c r="AB128" s="8">
        <f>[13]jan!$BL130</f>
        <v>0</v>
      </c>
      <c r="AC128" s="8">
        <f>[14]fev!$BL130</f>
        <v>0</v>
      </c>
      <c r="AD128" s="8">
        <f>[15]mar!$BL130</f>
        <v>0</v>
      </c>
      <c r="AE128" s="8">
        <f>[16]abr!$BL130</f>
        <v>0</v>
      </c>
      <c r="AF128" s="8">
        <f>[17]maio!$BL130</f>
        <v>0</v>
      </c>
      <c r="AG128" s="8">
        <f>[18]jun!$BL130</f>
        <v>0</v>
      </c>
      <c r="AH128" s="8">
        <f>[19]jul!$BL130</f>
        <v>0</v>
      </c>
      <c r="AI128" s="8">
        <f>[20]ago!$BL130</f>
        <v>0</v>
      </c>
      <c r="AJ128" s="8">
        <f>[21]set!$BL130</f>
        <v>0</v>
      </c>
      <c r="AK128" s="8">
        <f>[22]out!$BL130</f>
        <v>0</v>
      </c>
      <c r="AL128" s="8">
        <f>[23]nov!$BL130</f>
        <v>0</v>
      </c>
      <c r="AM128" s="8">
        <f>[24]dez!$BL130</f>
        <v>0</v>
      </c>
      <c r="AN128" s="8">
        <f>[25]jan!$BL130</f>
        <v>0</v>
      </c>
      <c r="AO128" s="8">
        <f>[26]fev!$BL130</f>
        <v>0</v>
      </c>
      <c r="AP128" s="8">
        <f>[27]mar!$BL130</f>
        <v>0</v>
      </c>
      <c r="AQ128" s="8">
        <f>[28]abr!$BL130</f>
        <v>0</v>
      </c>
      <c r="AR128" s="8"/>
      <c r="AS128" s="8"/>
      <c r="AT128" s="8"/>
      <c r="AU128" s="8"/>
      <c r="AV128" s="8"/>
      <c r="AW128" s="8"/>
      <c r="AX128" s="8"/>
      <c r="AY128" s="8"/>
    </row>
    <row r="129" spans="2:51" ht="25.5" customHeight="1" outlineLevel="1" x14ac:dyDescent="0.25">
      <c r="B129" s="16">
        <v>30</v>
      </c>
      <c r="C129" s="17" t="s">
        <v>255</v>
      </c>
      <c r="D129" s="18">
        <v>676330</v>
      </c>
      <c r="E129" s="18">
        <v>481309</v>
      </c>
      <c r="F129" s="18">
        <v>863037</v>
      </c>
      <c r="G129" s="18">
        <v>660733</v>
      </c>
      <c r="H129" s="18">
        <v>1121878</v>
      </c>
      <c r="I129" s="18">
        <v>639824</v>
      </c>
      <c r="J129" s="18">
        <v>830566</v>
      </c>
      <c r="K129" s="18">
        <v>502007</v>
      </c>
      <c r="L129" s="18">
        <v>644039</v>
      </c>
      <c r="M129" s="18">
        <v>609690</v>
      </c>
      <c r="N129" s="18">
        <v>759149</v>
      </c>
      <c r="O129" s="18">
        <v>500320</v>
      </c>
      <c r="P129" s="18">
        <f>[1]jan!$BL131</f>
        <v>482125</v>
      </c>
      <c r="Q129" s="18">
        <f>[2]fev!$BL131</f>
        <v>590422</v>
      </c>
      <c r="R129" s="18">
        <f>[3]mar!$BL131</f>
        <v>804394</v>
      </c>
      <c r="S129" s="18">
        <f>[4]abr!$BL131</f>
        <v>325671</v>
      </c>
      <c r="T129" s="18">
        <f>[5]maio!$BL131</f>
        <v>809859</v>
      </c>
      <c r="U129" s="18">
        <f>[6]jun!$BL131</f>
        <v>642809</v>
      </c>
      <c r="V129" s="18">
        <f>[7]jul!$BL131</f>
        <v>638572</v>
      </c>
      <c r="W129" s="18">
        <f>[8]ago!$BL131</f>
        <v>1247937</v>
      </c>
      <c r="X129" s="18">
        <f>[9]set!$BL131</f>
        <v>866494</v>
      </c>
      <c r="Y129" s="18">
        <f>[10]out!$BL131</f>
        <v>546312</v>
      </c>
      <c r="Z129" s="18">
        <f>[11]nov!$BL131</f>
        <v>510052</v>
      </c>
      <c r="AA129" s="18">
        <f>[12]dez!$BL131</f>
        <v>851173</v>
      </c>
      <c r="AB129" s="18">
        <f>[13]jan!$BL131</f>
        <v>631951</v>
      </c>
      <c r="AC129" s="18">
        <f>[14]fev!$BL131</f>
        <v>785399</v>
      </c>
      <c r="AD129" s="18">
        <f>[15]mar!$BL131</f>
        <v>646312</v>
      </c>
      <c r="AE129" s="18">
        <f>[16]abr!$BL131</f>
        <v>819455</v>
      </c>
      <c r="AF129" s="18">
        <f>[17]maio!$BL131</f>
        <v>565494</v>
      </c>
      <c r="AG129" s="18">
        <f>[18]jun!$BL131</f>
        <v>501651</v>
      </c>
      <c r="AH129" s="18">
        <f>[19]jul!$BL131</f>
        <v>587669</v>
      </c>
      <c r="AI129" s="18">
        <f>[20]ago!$BL131</f>
        <v>327139</v>
      </c>
      <c r="AJ129" s="18">
        <f>[21]set!$BL131</f>
        <v>632563</v>
      </c>
      <c r="AK129" s="18">
        <f>[22]out!$BL131</f>
        <v>512002</v>
      </c>
      <c r="AL129" s="18">
        <f>[23]nov!$BL131</f>
        <v>592925</v>
      </c>
      <c r="AM129" s="18">
        <f>[24]dez!$BL131</f>
        <v>804673</v>
      </c>
      <c r="AN129" s="18">
        <f>[25]jan!$BL131</f>
        <v>309526</v>
      </c>
      <c r="AO129" s="18">
        <f>[26]fev!$BL131</f>
        <v>192301</v>
      </c>
      <c r="AP129" s="18">
        <f>[27]mar!$BL131</f>
        <v>665751</v>
      </c>
      <c r="AQ129" s="18">
        <f>[28]abr!$BL131</f>
        <v>676869</v>
      </c>
      <c r="AR129" s="18"/>
      <c r="AS129" s="18"/>
      <c r="AT129" s="18"/>
      <c r="AU129" s="18"/>
      <c r="AV129" s="18"/>
      <c r="AW129" s="18"/>
      <c r="AX129" s="18"/>
      <c r="AY129" s="18"/>
    </row>
    <row r="130" spans="2:51" outlineLevel="2" x14ac:dyDescent="0.25">
      <c r="B130" s="4" t="s">
        <v>91</v>
      </c>
      <c r="C130" s="5" t="s">
        <v>256</v>
      </c>
      <c r="D130" s="8">
        <v>7784</v>
      </c>
      <c r="E130" s="8">
        <v>48794</v>
      </c>
      <c r="F130" s="8">
        <v>7797</v>
      </c>
      <c r="G130" s="8">
        <v>32473</v>
      </c>
      <c r="H130" s="8">
        <v>473767</v>
      </c>
      <c r="I130" s="8">
        <v>97374</v>
      </c>
      <c r="J130" s="8">
        <v>24462</v>
      </c>
      <c r="K130" s="8">
        <v>47502</v>
      </c>
      <c r="L130" s="8">
        <v>54226</v>
      </c>
      <c r="M130" s="8">
        <v>122321</v>
      </c>
      <c r="N130" s="8">
        <v>97698</v>
      </c>
      <c r="O130" s="8">
        <v>33762</v>
      </c>
      <c r="P130" s="8">
        <f>[1]jan!$BL132</f>
        <v>134878</v>
      </c>
      <c r="Q130" s="8">
        <f>[2]fev!$BL132</f>
        <v>264101</v>
      </c>
      <c r="R130" s="8">
        <f>[3]mar!$BL132</f>
        <v>23967</v>
      </c>
      <c r="S130" s="8">
        <f>[4]abr!$BL132</f>
        <v>4958</v>
      </c>
      <c r="T130" s="8">
        <f>[5]maio!$BL132</f>
        <v>219331</v>
      </c>
      <c r="U130" s="8">
        <f>[6]jun!$BL132</f>
        <v>5915</v>
      </c>
      <c r="V130" s="8">
        <f>[7]jul!$BL132</f>
        <v>24817</v>
      </c>
      <c r="W130" s="8">
        <f>[8]ago!$BL132</f>
        <v>1641</v>
      </c>
      <c r="X130" s="8">
        <f>[9]set!$BL132</f>
        <v>177439</v>
      </c>
      <c r="Y130" s="8">
        <f>[10]out!$BL132</f>
        <v>164289</v>
      </c>
      <c r="Z130" s="8">
        <f>[11]nov!$BL132</f>
        <v>190305</v>
      </c>
      <c r="AA130" s="8">
        <f>[12]dez!$BL132</f>
        <v>383028</v>
      </c>
      <c r="AB130" s="8">
        <f>[13]jan!$BL132</f>
        <v>364369</v>
      </c>
      <c r="AC130" s="8">
        <f>[14]fev!$BL132</f>
        <v>478620</v>
      </c>
      <c r="AD130" s="8">
        <f>[15]mar!$BL132</f>
        <v>270925</v>
      </c>
      <c r="AE130" s="8">
        <f>[16]abr!$BL132</f>
        <v>232321</v>
      </c>
      <c r="AF130" s="8">
        <f>[17]maio!$BL132</f>
        <v>2266</v>
      </c>
      <c r="AG130" s="8">
        <f>[18]jun!$BL132</f>
        <v>38587</v>
      </c>
      <c r="AH130" s="8">
        <f>[19]jul!$BL132</f>
        <v>61428</v>
      </c>
      <c r="AI130" s="8">
        <f>[20]ago!$BL132</f>
        <v>132629</v>
      </c>
      <c r="AJ130" s="8">
        <f>[21]set!$BL132</f>
        <v>124610</v>
      </c>
      <c r="AK130" s="8">
        <f>[22]out!$BL132</f>
        <v>26540</v>
      </c>
      <c r="AL130" s="8">
        <f>[23]nov!$BL132</f>
        <v>11179</v>
      </c>
      <c r="AM130" s="8">
        <f>[24]dez!$BL132</f>
        <v>149810</v>
      </c>
      <c r="AN130" s="8">
        <f>[25]jan!$BL132</f>
        <v>13816</v>
      </c>
      <c r="AO130" s="8">
        <f>[26]fev!$BL132</f>
        <v>3854</v>
      </c>
      <c r="AP130" s="8">
        <f>[27]mar!$BL132</f>
        <v>13291</v>
      </c>
      <c r="AQ130" s="8">
        <f>[28]abr!$BL132</f>
        <v>25367</v>
      </c>
      <c r="AR130" s="8"/>
      <c r="AS130" s="8"/>
      <c r="AT130" s="8"/>
      <c r="AU130" s="8"/>
      <c r="AV130" s="8"/>
      <c r="AW130" s="8"/>
      <c r="AX130" s="8"/>
      <c r="AY130" s="8"/>
    </row>
    <row r="131" spans="2:51" ht="22.5" outlineLevel="2" x14ac:dyDescent="0.25">
      <c r="B131" s="4" t="s">
        <v>92</v>
      </c>
      <c r="C131" s="5" t="s">
        <v>257</v>
      </c>
      <c r="D131" s="8">
        <v>668546</v>
      </c>
      <c r="E131" s="8">
        <v>432515</v>
      </c>
      <c r="F131" s="8">
        <v>855240</v>
      </c>
      <c r="G131" s="8">
        <v>628260</v>
      </c>
      <c r="H131" s="8">
        <v>648111</v>
      </c>
      <c r="I131" s="8">
        <v>542450</v>
      </c>
      <c r="J131" s="8">
        <v>806104</v>
      </c>
      <c r="K131" s="8">
        <v>454505</v>
      </c>
      <c r="L131" s="8">
        <v>589813</v>
      </c>
      <c r="M131" s="8">
        <v>487369</v>
      </c>
      <c r="N131" s="8">
        <v>661451</v>
      </c>
      <c r="O131" s="8">
        <v>466558</v>
      </c>
      <c r="P131" s="8">
        <f>[1]jan!$BL133</f>
        <v>347247</v>
      </c>
      <c r="Q131" s="8">
        <f>[2]fev!$BL133</f>
        <v>326321</v>
      </c>
      <c r="R131" s="8">
        <f>[3]mar!$BL133</f>
        <v>780427</v>
      </c>
      <c r="S131" s="8">
        <f>[4]abr!$BL133</f>
        <v>320713</v>
      </c>
      <c r="T131" s="8">
        <f>[5]maio!$BL133</f>
        <v>590528</v>
      </c>
      <c r="U131" s="8">
        <f>[6]jun!$BL133</f>
        <v>636894</v>
      </c>
      <c r="V131" s="8">
        <f>[7]jul!$BL133</f>
        <v>613755</v>
      </c>
      <c r="W131" s="8">
        <f>[8]ago!$BL133</f>
        <v>1246296</v>
      </c>
      <c r="X131" s="8">
        <f>[9]set!$BL133</f>
        <v>689055</v>
      </c>
      <c r="Y131" s="8">
        <f>[10]out!$BL133</f>
        <v>382023</v>
      </c>
      <c r="Z131" s="8">
        <f>[11]nov!$BL133</f>
        <v>319747</v>
      </c>
      <c r="AA131" s="8">
        <f>[12]dez!$BL133</f>
        <v>468145</v>
      </c>
      <c r="AB131" s="8">
        <f>[13]jan!$BL133</f>
        <v>267582</v>
      </c>
      <c r="AC131" s="8">
        <f>[14]fev!$BL133</f>
        <v>306779</v>
      </c>
      <c r="AD131" s="8">
        <f>[15]mar!$BL133</f>
        <v>375387</v>
      </c>
      <c r="AE131" s="8">
        <f>[16]abr!$BL133</f>
        <v>587134</v>
      </c>
      <c r="AF131" s="8">
        <f>[17]maio!$BL133</f>
        <v>563228</v>
      </c>
      <c r="AG131" s="8">
        <f>[18]jun!$BL133</f>
        <v>463064</v>
      </c>
      <c r="AH131" s="8">
        <f>[19]jul!$BL133</f>
        <v>526241</v>
      </c>
      <c r="AI131" s="8">
        <f>[20]ago!$BL133</f>
        <v>194510</v>
      </c>
      <c r="AJ131" s="8">
        <f>[21]set!$BL133</f>
        <v>507953</v>
      </c>
      <c r="AK131" s="8">
        <f>[22]out!$BL133</f>
        <v>485462</v>
      </c>
      <c r="AL131" s="8">
        <f>[23]nov!$BL133</f>
        <v>581746</v>
      </c>
      <c r="AM131" s="8">
        <f>[24]dez!$BL133</f>
        <v>654863</v>
      </c>
      <c r="AN131" s="8">
        <f>[25]jan!$BL133</f>
        <v>295710</v>
      </c>
      <c r="AO131" s="8">
        <f>[26]fev!$BL133</f>
        <v>188447</v>
      </c>
      <c r="AP131" s="8">
        <f>[27]mar!$BL133</f>
        <v>652460</v>
      </c>
      <c r="AQ131" s="8">
        <f>[28]abr!$BL133</f>
        <v>651502</v>
      </c>
      <c r="AR131" s="8"/>
      <c r="AS131" s="8"/>
      <c r="AT131" s="8"/>
      <c r="AU131" s="8"/>
      <c r="AV131" s="8"/>
      <c r="AW131" s="8"/>
      <c r="AX131" s="8"/>
      <c r="AY131" s="8"/>
    </row>
    <row r="132" spans="2:51" ht="25.5" customHeight="1" outlineLevel="1" x14ac:dyDescent="0.25">
      <c r="B132" s="16">
        <v>31</v>
      </c>
      <c r="C132" s="17" t="s">
        <v>258</v>
      </c>
      <c r="D132" s="18">
        <v>8364709</v>
      </c>
      <c r="E132" s="18">
        <v>16688355</v>
      </c>
      <c r="F132" s="18">
        <v>12696961</v>
      </c>
      <c r="G132" s="18">
        <v>9108241</v>
      </c>
      <c r="H132" s="18">
        <v>7291309</v>
      </c>
      <c r="I132" s="18">
        <v>10266370</v>
      </c>
      <c r="J132" s="18">
        <v>12944339</v>
      </c>
      <c r="K132" s="18">
        <v>13142092</v>
      </c>
      <c r="L132" s="18">
        <v>11150022</v>
      </c>
      <c r="M132" s="18">
        <v>14390185</v>
      </c>
      <c r="N132" s="18">
        <v>8923418</v>
      </c>
      <c r="O132" s="18">
        <v>6767911</v>
      </c>
      <c r="P132" s="18">
        <f>[1]jan!$BL134</f>
        <v>6793530</v>
      </c>
      <c r="Q132" s="18">
        <f>[2]fev!$BL134</f>
        <v>13275651</v>
      </c>
      <c r="R132" s="18">
        <f>[3]mar!$BL134</f>
        <v>10955839</v>
      </c>
      <c r="S132" s="18">
        <f>[4]abr!$BL134</f>
        <v>28927433</v>
      </c>
      <c r="T132" s="18">
        <f>[5]maio!$BL134</f>
        <v>8062559</v>
      </c>
      <c r="U132" s="18">
        <f>[6]jun!$BL134</f>
        <v>5483676</v>
      </c>
      <c r="V132" s="18">
        <f>[7]jul!$BL134</f>
        <v>11667521</v>
      </c>
      <c r="W132" s="18">
        <f>[8]ago!$BL134</f>
        <v>18730945</v>
      </c>
      <c r="X132" s="18">
        <f>[9]set!$BL134</f>
        <v>13179343</v>
      </c>
      <c r="Y132" s="18">
        <f>[10]out!$BL134</f>
        <v>14796371</v>
      </c>
      <c r="Z132" s="18">
        <f>[11]nov!$BL134</f>
        <v>6731461</v>
      </c>
      <c r="AA132" s="18">
        <f>[12]dez!$BL134</f>
        <v>9413158</v>
      </c>
      <c r="AB132" s="18">
        <f>[13]jan!$BL134</f>
        <v>6245958</v>
      </c>
      <c r="AC132" s="18">
        <f>[14]fev!$BL134</f>
        <v>7298228</v>
      </c>
      <c r="AD132" s="18">
        <f>[15]mar!$BL134</f>
        <v>14210669</v>
      </c>
      <c r="AE132" s="18">
        <f>[16]abr!$BL134</f>
        <v>16737328</v>
      </c>
      <c r="AF132" s="18">
        <f>[17]maio!$BL134</f>
        <v>5810450</v>
      </c>
      <c r="AG132" s="18">
        <f>[18]jun!$BL134</f>
        <v>6810594</v>
      </c>
      <c r="AH132" s="18">
        <f>[19]jul!$BL134</f>
        <v>9400554</v>
      </c>
      <c r="AI132" s="18">
        <f>[20]ago!$BL134</f>
        <v>5457954</v>
      </c>
      <c r="AJ132" s="18">
        <f>[21]set!$BL134</f>
        <v>11220014</v>
      </c>
      <c r="AK132" s="18">
        <f>[22]out!$BL134</f>
        <v>7061577</v>
      </c>
      <c r="AL132" s="18">
        <f>[23]nov!$BL134</f>
        <v>4450097</v>
      </c>
      <c r="AM132" s="18">
        <f>[24]dez!$BL134</f>
        <v>8073919</v>
      </c>
      <c r="AN132" s="18">
        <f>[25]jan!$BL134</f>
        <v>4213830</v>
      </c>
      <c r="AO132" s="18">
        <f>[26]fev!$BL134</f>
        <v>8115396</v>
      </c>
      <c r="AP132" s="18">
        <f>[27]mar!$BL134</f>
        <v>6569248</v>
      </c>
      <c r="AQ132" s="18">
        <f>[28]abr!$BL134</f>
        <v>4861027</v>
      </c>
      <c r="AR132" s="18"/>
      <c r="AS132" s="18"/>
      <c r="AT132" s="18"/>
      <c r="AU132" s="18"/>
      <c r="AV132" s="18"/>
      <c r="AW132" s="18"/>
      <c r="AX132" s="18"/>
      <c r="AY132" s="18"/>
    </row>
    <row r="133" spans="2:51" ht="22.5" outlineLevel="2" x14ac:dyDescent="0.25">
      <c r="B133" s="4" t="s">
        <v>93</v>
      </c>
      <c r="C133" s="5" t="s">
        <v>259</v>
      </c>
      <c r="D133" s="8">
        <v>4934916</v>
      </c>
      <c r="E133" s="8">
        <v>14118518</v>
      </c>
      <c r="F133" s="8">
        <v>5510790</v>
      </c>
      <c r="G133" s="8">
        <v>4615568</v>
      </c>
      <c r="H133" s="8">
        <v>3927719</v>
      </c>
      <c r="I133" s="8">
        <v>4429081</v>
      </c>
      <c r="J133" s="8">
        <v>6842022</v>
      </c>
      <c r="K133" s="8">
        <v>9430642</v>
      </c>
      <c r="L133" s="8">
        <v>8164212</v>
      </c>
      <c r="M133" s="8">
        <v>10603137</v>
      </c>
      <c r="N133" s="8">
        <v>6010822</v>
      </c>
      <c r="O133" s="8">
        <v>3451532</v>
      </c>
      <c r="P133" s="8">
        <f>[1]jan!$BL135</f>
        <v>4402593</v>
      </c>
      <c r="Q133" s="8">
        <f>[2]fev!$BL135</f>
        <v>9479365</v>
      </c>
      <c r="R133" s="8">
        <f>[3]mar!$BL135</f>
        <v>8417374</v>
      </c>
      <c r="S133" s="8">
        <f>[4]abr!$BL135</f>
        <v>9044341</v>
      </c>
      <c r="T133" s="8">
        <f>[5]maio!$BL135</f>
        <v>3921810</v>
      </c>
      <c r="U133" s="8">
        <f>[6]jun!$BL135</f>
        <v>2548296</v>
      </c>
      <c r="V133" s="8">
        <f>[7]jul!$BL135</f>
        <v>8264025</v>
      </c>
      <c r="W133" s="8">
        <f>[8]ago!$BL135</f>
        <v>6740309</v>
      </c>
      <c r="X133" s="8">
        <f>[9]set!$BL135</f>
        <v>4255775</v>
      </c>
      <c r="Y133" s="8">
        <f>[10]out!$BL135</f>
        <v>10456125</v>
      </c>
      <c r="Z133" s="8">
        <f>[11]nov!$BL135</f>
        <v>3448778</v>
      </c>
      <c r="AA133" s="8">
        <f>[12]dez!$BL135</f>
        <v>5308148</v>
      </c>
      <c r="AB133" s="8">
        <f>[13]jan!$BL135</f>
        <v>2635912</v>
      </c>
      <c r="AC133" s="8">
        <f>[14]fev!$BL135</f>
        <v>4282449</v>
      </c>
      <c r="AD133" s="8">
        <f>[15]mar!$BL135</f>
        <v>6331170</v>
      </c>
      <c r="AE133" s="8">
        <f>[16]abr!$BL135</f>
        <v>11810528</v>
      </c>
      <c r="AF133" s="8">
        <f>[17]maio!$BL135</f>
        <v>1890310</v>
      </c>
      <c r="AG133" s="8">
        <f>[18]jun!$BL135</f>
        <v>2312965</v>
      </c>
      <c r="AH133" s="8">
        <f>[19]jul!$BL135</f>
        <v>5473923</v>
      </c>
      <c r="AI133" s="8">
        <f>[20]ago!$BL135</f>
        <v>1262628</v>
      </c>
      <c r="AJ133" s="8">
        <f>[21]set!$BL135</f>
        <v>6026466</v>
      </c>
      <c r="AK133" s="8">
        <f>[22]out!$BL135</f>
        <v>2945039</v>
      </c>
      <c r="AL133" s="8">
        <f>[23]nov!$BL135</f>
        <v>1050421</v>
      </c>
      <c r="AM133" s="8">
        <f>[24]dez!$BL135</f>
        <v>1835156</v>
      </c>
      <c r="AN133" s="8">
        <f>[25]jan!$BL135</f>
        <v>888371</v>
      </c>
      <c r="AO133" s="8">
        <f>[26]fev!$BL135</f>
        <v>5523937</v>
      </c>
      <c r="AP133" s="8">
        <f>[27]mar!$BL135</f>
        <v>1829634</v>
      </c>
      <c r="AQ133" s="8">
        <f>[28]abr!$BL135</f>
        <v>1524609</v>
      </c>
      <c r="AR133" s="8"/>
      <c r="AS133" s="8"/>
      <c r="AT133" s="8"/>
      <c r="AU133" s="8"/>
      <c r="AV133" s="8"/>
      <c r="AW133" s="8"/>
      <c r="AX133" s="8"/>
      <c r="AY133" s="8"/>
    </row>
    <row r="134" spans="2:51" ht="22.5" outlineLevel="2" x14ac:dyDescent="0.25">
      <c r="B134" s="4" t="s">
        <v>94</v>
      </c>
      <c r="C134" s="5" t="s">
        <v>260</v>
      </c>
      <c r="D134" s="8">
        <v>1358790</v>
      </c>
      <c r="E134" s="8">
        <v>662533</v>
      </c>
      <c r="F134" s="8">
        <v>3528172</v>
      </c>
      <c r="G134" s="8">
        <v>2029591</v>
      </c>
      <c r="H134" s="8">
        <v>744058</v>
      </c>
      <c r="I134" s="8">
        <v>2931479</v>
      </c>
      <c r="J134" s="8">
        <v>3256972</v>
      </c>
      <c r="K134" s="8">
        <v>850451</v>
      </c>
      <c r="L134" s="8">
        <v>731098</v>
      </c>
      <c r="M134" s="8">
        <v>732388</v>
      </c>
      <c r="N134" s="8">
        <v>492949</v>
      </c>
      <c r="O134" s="8">
        <v>1026103</v>
      </c>
      <c r="P134" s="8">
        <f>[1]jan!$BL136</f>
        <v>660461</v>
      </c>
      <c r="Q134" s="8">
        <f>[2]fev!$BL136</f>
        <v>2440765</v>
      </c>
      <c r="R134" s="8">
        <f>[3]mar!$BL136</f>
        <v>841894</v>
      </c>
      <c r="S134" s="8">
        <f>[4]abr!$BL136</f>
        <v>14836809</v>
      </c>
      <c r="T134" s="8">
        <f>[5]maio!$BL136</f>
        <v>1371193</v>
      </c>
      <c r="U134" s="8">
        <f>[6]jun!$BL136</f>
        <v>788744</v>
      </c>
      <c r="V134" s="8">
        <f>[7]jul!$BL136</f>
        <v>909466</v>
      </c>
      <c r="W134" s="8">
        <f>[8]ago!$BL136</f>
        <v>9504988</v>
      </c>
      <c r="X134" s="8">
        <f>[9]set!$BL136</f>
        <v>6719276</v>
      </c>
      <c r="Y134" s="8">
        <f>[10]out!$BL136</f>
        <v>1322182</v>
      </c>
      <c r="Z134" s="8">
        <f>[11]nov!$BL136</f>
        <v>950220</v>
      </c>
      <c r="AA134" s="8">
        <f>[12]dez!$BL136</f>
        <v>1739626</v>
      </c>
      <c r="AB134" s="8">
        <f>[13]jan!$BL136</f>
        <v>1796386</v>
      </c>
      <c r="AC134" s="8">
        <f>[14]fev!$BL136</f>
        <v>668636</v>
      </c>
      <c r="AD134" s="8">
        <f>[15]mar!$BL136</f>
        <v>4916946</v>
      </c>
      <c r="AE134" s="8">
        <f>[16]abr!$BL136</f>
        <v>2157305</v>
      </c>
      <c r="AF134" s="8">
        <f>[17]maio!$BL136</f>
        <v>1676276</v>
      </c>
      <c r="AG134" s="8">
        <f>[18]jun!$BL136</f>
        <v>2594874</v>
      </c>
      <c r="AH134" s="8">
        <f>[19]jul!$BL136</f>
        <v>1183064</v>
      </c>
      <c r="AI134" s="8">
        <f>[20]ago!$BL136</f>
        <v>994623</v>
      </c>
      <c r="AJ134" s="8">
        <f>[21]set!$BL136</f>
        <v>1481947</v>
      </c>
      <c r="AK134" s="8">
        <f>[22]out!$BL136</f>
        <v>900829</v>
      </c>
      <c r="AL134" s="8">
        <f>[23]nov!$BL136</f>
        <v>741797</v>
      </c>
      <c r="AM134" s="8">
        <f>[24]dez!$BL136</f>
        <v>2232785</v>
      </c>
      <c r="AN134" s="8">
        <f>[25]jan!$BL136</f>
        <v>1623171</v>
      </c>
      <c r="AO134" s="8">
        <f>[26]fev!$BL136</f>
        <v>889753</v>
      </c>
      <c r="AP134" s="8">
        <f>[27]mar!$BL136</f>
        <v>1075988</v>
      </c>
      <c r="AQ134" s="8">
        <f>[28]abr!$BL136</f>
        <v>880468</v>
      </c>
      <c r="AR134" s="8"/>
      <c r="AS134" s="8"/>
      <c r="AT134" s="8"/>
      <c r="AU134" s="8"/>
      <c r="AV134" s="8"/>
      <c r="AW134" s="8"/>
      <c r="AX134" s="8"/>
      <c r="AY134" s="8"/>
    </row>
    <row r="135" spans="2:51" ht="22.5" outlineLevel="2" x14ac:dyDescent="0.25">
      <c r="B135" s="4" t="s">
        <v>95</v>
      </c>
      <c r="C135" s="5" t="s">
        <v>261</v>
      </c>
      <c r="D135" s="8">
        <v>59172</v>
      </c>
      <c r="E135" s="8">
        <v>72892</v>
      </c>
      <c r="F135" s="8">
        <v>65123</v>
      </c>
      <c r="G135" s="8">
        <v>114355</v>
      </c>
      <c r="H135" s="8">
        <v>51728</v>
      </c>
      <c r="I135" s="8">
        <v>80360</v>
      </c>
      <c r="J135" s="8">
        <v>71474</v>
      </c>
      <c r="K135" s="8">
        <v>46237</v>
      </c>
      <c r="L135" s="8">
        <v>25695</v>
      </c>
      <c r="M135" s="8">
        <v>87122</v>
      </c>
      <c r="N135" s="8">
        <v>71724</v>
      </c>
      <c r="O135" s="8">
        <v>48342</v>
      </c>
      <c r="P135" s="8">
        <f>[1]jan!$BL137</f>
        <v>73770</v>
      </c>
      <c r="Q135" s="8">
        <f>[2]fev!$BL137</f>
        <v>41440</v>
      </c>
      <c r="R135" s="8">
        <f>[3]mar!$BL137</f>
        <v>36319</v>
      </c>
      <c r="S135" s="8">
        <f>[4]abr!$BL137</f>
        <v>66658</v>
      </c>
      <c r="T135" s="8">
        <f>[5]maio!$BL137</f>
        <v>75050</v>
      </c>
      <c r="U135" s="8">
        <f>[6]jun!$BL137</f>
        <v>62637</v>
      </c>
      <c r="V135" s="8">
        <f>[7]jul!$BL137</f>
        <v>39394</v>
      </c>
      <c r="W135" s="8">
        <f>[8]ago!$BL137</f>
        <v>59564</v>
      </c>
      <c r="X135" s="8">
        <f>[9]set!$BL137</f>
        <v>135555</v>
      </c>
      <c r="Y135" s="8">
        <f>[10]out!$BL137</f>
        <v>99858</v>
      </c>
      <c r="Z135" s="8">
        <f>[11]nov!$BL137</f>
        <v>52125</v>
      </c>
      <c r="AA135" s="8">
        <f>[12]dez!$BL137</f>
        <v>25281</v>
      </c>
      <c r="AB135" s="8">
        <f>[13]jan!$BL137</f>
        <v>69011</v>
      </c>
      <c r="AC135" s="8">
        <f>[14]fev!$BL137</f>
        <v>60305</v>
      </c>
      <c r="AD135" s="8">
        <f>[15]mar!$BL137</f>
        <v>75488</v>
      </c>
      <c r="AE135" s="8">
        <f>[16]abr!$BL137</f>
        <v>85311</v>
      </c>
      <c r="AF135" s="8">
        <f>[17]maio!$BL137</f>
        <v>67650</v>
      </c>
      <c r="AG135" s="8">
        <f>[18]jun!$BL137</f>
        <v>47157</v>
      </c>
      <c r="AH135" s="8">
        <f>[19]jul!$BL137</f>
        <v>55133</v>
      </c>
      <c r="AI135" s="8">
        <f>[20]ago!$BL137</f>
        <v>46265</v>
      </c>
      <c r="AJ135" s="8">
        <f>[21]set!$BL137</f>
        <v>31541</v>
      </c>
      <c r="AK135" s="8">
        <f>[22]out!$BL137</f>
        <v>81346</v>
      </c>
      <c r="AL135" s="8">
        <f>[23]nov!$BL137</f>
        <v>57680</v>
      </c>
      <c r="AM135" s="8">
        <f>[24]dez!$BL137</f>
        <v>49589</v>
      </c>
      <c r="AN135" s="8">
        <f>[25]jan!$BL137</f>
        <v>30229</v>
      </c>
      <c r="AO135" s="8">
        <f>[26]fev!$BL137</f>
        <v>53631</v>
      </c>
      <c r="AP135" s="8">
        <f>[27]mar!$BL137</f>
        <v>147866</v>
      </c>
      <c r="AQ135" s="8">
        <f>[28]abr!$BL137</f>
        <v>72457</v>
      </c>
      <c r="AR135" s="8"/>
      <c r="AS135" s="8"/>
      <c r="AT135" s="8"/>
      <c r="AU135" s="8"/>
      <c r="AV135" s="8"/>
      <c r="AW135" s="8"/>
      <c r="AX135" s="8"/>
      <c r="AY135" s="8"/>
    </row>
    <row r="136" spans="2:51" ht="22.5" outlineLevel="2" x14ac:dyDescent="0.25">
      <c r="B136" s="4" t="s">
        <v>96</v>
      </c>
      <c r="C136" s="5" t="s">
        <v>262</v>
      </c>
      <c r="D136" s="8">
        <v>81984</v>
      </c>
      <c r="E136" s="8">
        <v>74662</v>
      </c>
      <c r="F136" s="8">
        <v>156212</v>
      </c>
      <c r="G136" s="8">
        <v>94318</v>
      </c>
      <c r="H136" s="8">
        <v>152803</v>
      </c>
      <c r="I136" s="8">
        <v>150716</v>
      </c>
      <c r="J136" s="8">
        <v>154008</v>
      </c>
      <c r="K136" s="8">
        <v>152254</v>
      </c>
      <c r="L136" s="8">
        <v>80869</v>
      </c>
      <c r="M136" s="8">
        <v>122533</v>
      </c>
      <c r="N136" s="8">
        <v>14284</v>
      </c>
      <c r="O136" s="8">
        <v>154826</v>
      </c>
      <c r="P136" s="8">
        <f>[1]jan!$BL138</f>
        <v>78410</v>
      </c>
      <c r="Q136" s="8">
        <f>[2]fev!$BL138</f>
        <v>1857</v>
      </c>
      <c r="R136" s="8">
        <f>[3]mar!$BL138</f>
        <v>150636</v>
      </c>
      <c r="S136" s="8">
        <f>[4]abr!$BL138</f>
        <v>155033</v>
      </c>
      <c r="T136" s="8">
        <f>[5]maio!$BL138</f>
        <v>156651</v>
      </c>
      <c r="U136" s="8">
        <f>[6]jun!$BL138</f>
        <v>153771</v>
      </c>
      <c r="V136" s="8">
        <f>[7]jul!$BL138</f>
        <v>266030</v>
      </c>
      <c r="W136" s="8">
        <f>[8]ago!$BL138</f>
        <v>148750</v>
      </c>
      <c r="X136" s="8">
        <f>[9]set!$BL138</f>
        <v>3415</v>
      </c>
      <c r="Y136" s="8">
        <f>[10]out!$BL138</f>
        <v>225220</v>
      </c>
      <c r="Z136" s="8">
        <f>[11]nov!$BL138</f>
        <v>88673</v>
      </c>
      <c r="AA136" s="8">
        <f>[12]dez!$BL138</f>
        <v>233016</v>
      </c>
      <c r="AB136" s="8">
        <f>[13]jan!$BL138</f>
        <v>2154</v>
      </c>
      <c r="AC136" s="8">
        <f>[14]fev!$BL138</f>
        <v>271429</v>
      </c>
      <c r="AD136" s="8">
        <f>[15]mar!$BL138</f>
        <v>219975</v>
      </c>
      <c r="AE136" s="8">
        <f>[16]abr!$BL138</f>
        <v>210805</v>
      </c>
      <c r="AF136" s="8">
        <f>[17]maio!$BL138</f>
        <v>114573</v>
      </c>
      <c r="AG136" s="8">
        <f>[18]jun!$BL138</f>
        <v>373781</v>
      </c>
      <c r="AH136" s="8">
        <f>[19]jul!$BL138</f>
        <v>141884</v>
      </c>
      <c r="AI136" s="8">
        <f>[20]ago!$BL138</f>
        <v>220106</v>
      </c>
      <c r="AJ136" s="8">
        <f>[21]set!$BL138</f>
        <v>142265</v>
      </c>
      <c r="AK136" s="8">
        <f>[22]out!$BL138</f>
        <v>171203</v>
      </c>
      <c r="AL136" s="8">
        <f>[23]nov!$BL138</f>
        <v>147229</v>
      </c>
      <c r="AM136" s="8">
        <f>[24]dez!$BL138</f>
        <v>70553</v>
      </c>
      <c r="AN136" s="8">
        <f>[25]jan!$BL138</f>
        <v>71017</v>
      </c>
      <c r="AO136" s="8">
        <f>[26]fev!$BL138</f>
        <v>139058</v>
      </c>
      <c r="AP136" s="8">
        <f>[27]mar!$BL138</f>
        <v>222301</v>
      </c>
      <c r="AQ136" s="8">
        <f>[28]abr!$BL138</f>
        <v>151916</v>
      </c>
      <c r="AR136" s="8"/>
      <c r="AS136" s="8"/>
      <c r="AT136" s="8"/>
      <c r="AU136" s="8"/>
      <c r="AV136" s="8"/>
      <c r="AW136" s="8"/>
      <c r="AX136" s="8"/>
      <c r="AY136" s="8"/>
    </row>
    <row r="137" spans="2:51" ht="22.5" outlineLevel="2" x14ac:dyDescent="0.25">
      <c r="B137" s="4" t="s">
        <v>97</v>
      </c>
      <c r="C137" s="5" t="s">
        <v>263</v>
      </c>
      <c r="D137" s="8">
        <v>214891</v>
      </c>
      <c r="E137" s="8">
        <v>202035</v>
      </c>
      <c r="F137" s="8">
        <v>426073</v>
      </c>
      <c r="G137" s="8">
        <v>367504</v>
      </c>
      <c r="H137" s="8">
        <v>269582</v>
      </c>
      <c r="I137" s="8">
        <v>272374</v>
      </c>
      <c r="J137" s="8">
        <v>255876</v>
      </c>
      <c r="K137" s="8">
        <v>354152</v>
      </c>
      <c r="L137" s="8">
        <v>261531</v>
      </c>
      <c r="M137" s="8">
        <v>355274</v>
      </c>
      <c r="N137" s="8">
        <v>333898</v>
      </c>
      <c r="O137" s="8">
        <v>256602</v>
      </c>
      <c r="P137" s="8">
        <f>[1]jan!$BL139</f>
        <v>293934</v>
      </c>
      <c r="Q137" s="8">
        <f>[2]fev!$BL139</f>
        <v>251232</v>
      </c>
      <c r="R137" s="8">
        <f>[3]mar!$BL139</f>
        <v>165796</v>
      </c>
      <c r="S137" s="8">
        <f>[4]abr!$BL139</f>
        <v>2742001</v>
      </c>
      <c r="T137" s="8">
        <f>[5]maio!$BL139</f>
        <v>389596</v>
      </c>
      <c r="U137" s="8">
        <f>[6]jun!$BL139</f>
        <v>450769</v>
      </c>
      <c r="V137" s="8">
        <f>[7]jul!$BL139</f>
        <v>338295</v>
      </c>
      <c r="W137" s="8">
        <f>[8]ago!$BL139</f>
        <v>333742</v>
      </c>
      <c r="X137" s="8">
        <f>[9]set!$BL139</f>
        <v>361396</v>
      </c>
      <c r="Y137" s="8">
        <f>[10]out!$BL139</f>
        <v>308043</v>
      </c>
      <c r="Z137" s="8">
        <f>[11]nov!$BL139</f>
        <v>138719</v>
      </c>
      <c r="AA137" s="8">
        <f>[12]dez!$BL139</f>
        <v>269153</v>
      </c>
      <c r="AB137" s="8">
        <f>[13]jan!$BL139</f>
        <v>194728</v>
      </c>
      <c r="AC137" s="8">
        <f>[14]fev!$BL139</f>
        <v>315433</v>
      </c>
      <c r="AD137" s="8">
        <f>[15]mar!$BL139</f>
        <v>226371</v>
      </c>
      <c r="AE137" s="8">
        <f>[16]abr!$BL139</f>
        <v>292187</v>
      </c>
      <c r="AF137" s="8">
        <f>[17]maio!$BL139</f>
        <v>195105</v>
      </c>
      <c r="AG137" s="8">
        <f>[18]jun!$BL139</f>
        <v>197452</v>
      </c>
      <c r="AH137" s="8">
        <f>[19]jul!$BL139</f>
        <v>303748</v>
      </c>
      <c r="AI137" s="8">
        <f>[20]ago!$BL139</f>
        <v>346971</v>
      </c>
      <c r="AJ137" s="8">
        <f>[21]set!$BL139</f>
        <v>276721</v>
      </c>
      <c r="AK137" s="8">
        <f>[22]out!$BL139</f>
        <v>197825</v>
      </c>
      <c r="AL137" s="8">
        <f>[23]nov!$BL139</f>
        <v>468812</v>
      </c>
      <c r="AM137" s="8">
        <f>[24]dez!$BL139</f>
        <v>1558556</v>
      </c>
      <c r="AN137" s="8">
        <f>[25]jan!$BL139</f>
        <v>81531</v>
      </c>
      <c r="AO137" s="8">
        <f>[26]fev!$BL139</f>
        <v>65617</v>
      </c>
      <c r="AP137" s="8">
        <f>[27]mar!$BL139</f>
        <v>200423</v>
      </c>
      <c r="AQ137" s="8">
        <f>[28]abr!$BL139</f>
        <v>187787</v>
      </c>
      <c r="AR137" s="8"/>
      <c r="AS137" s="8"/>
      <c r="AT137" s="8"/>
      <c r="AU137" s="8"/>
      <c r="AV137" s="8"/>
      <c r="AW137" s="8"/>
      <c r="AX137" s="8"/>
      <c r="AY137" s="8"/>
    </row>
    <row r="138" spans="2:51" ht="22.5" outlineLevel="2" x14ac:dyDescent="0.25">
      <c r="B138" s="4" t="s">
        <v>98</v>
      </c>
      <c r="C138" s="5" t="s">
        <v>264</v>
      </c>
      <c r="D138" s="8">
        <v>881632</v>
      </c>
      <c r="E138" s="8">
        <v>672858</v>
      </c>
      <c r="F138" s="8">
        <v>927368</v>
      </c>
      <c r="G138" s="8">
        <v>604390</v>
      </c>
      <c r="H138" s="8">
        <v>802875</v>
      </c>
      <c r="I138" s="8">
        <v>697096</v>
      </c>
      <c r="J138" s="8">
        <v>785663</v>
      </c>
      <c r="K138" s="8">
        <v>724150</v>
      </c>
      <c r="L138" s="8">
        <v>703097</v>
      </c>
      <c r="M138" s="8">
        <v>999567</v>
      </c>
      <c r="N138" s="8">
        <v>654030</v>
      </c>
      <c r="O138" s="8">
        <v>656670</v>
      </c>
      <c r="P138" s="8">
        <f>[1]jan!$BL140</f>
        <v>433367</v>
      </c>
      <c r="Q138" s="8">
        <f>[2]fev!$BL140</f>
        <v>490421</v>
      </c>
      <c r="R138" s="8">
        <f>[3]mar!$BL140</f>
        <v>685535</v>
      </c>
      <c r="S138" s="8">
        <f>[4]abr!$BL140</f>
        <v>966989</v>
      </c>
      <c r="T138" s="8">
        <f>[5]maio!$BL140</f>
        <v>1233465</v>
      </c>
      <c r="U138" s="8">
        <f>[6]jun!$BL140</f>
        <v>670019</v>
      </c>
      <c r="V138" s="8">
        <f>[7]jul!$BL140</f>
        <v>906422</v>
      </c>
      <c r="W138" s="8">
        <f>[8]ago!$BL140</f>
        <v>821357</v>
      </c>
      <c r="X138" s="8">
        <f>[9]set!$BL140</f>
        <v>749081</v>
      </c>
      <c r="Y138" s="8">
        <f>[10]out!$BL140</f>
        <v>1046693</v>
      </c>
      <c r="Z138" s="8">
        <f>[11]nov!$BL140</f>
        <v>741941</v>
      </c>
      <c r="AA138" s="8">
        <f>[12]dez!$BL140</f>
        <v>862052</v>
      </c>
      <c r="AB138" s="8">
        <f>[13]jan!$BL140</f>
        <v>715220</v>
      </c>
      <c r="AC138" s="8">
        <f>[14]fev!$BL140</f>
        <v>882336</v>
      </c>
      <c r="AD138" s="8">
        <f>[15]mar!$BL140</f>
        <v>839105</v>
      </c>
      <c r="AE138" s="8">
        <f>[16]abr!$BL140</f>
        <v>659674</v>
      </c>
      <c r="AF138" s="8">
        <f>[17]maio!$BL140</f>
        <v>902499</v>
      </c>
      <c r="AG138" s="8">
        <f>[18]jun!$BL140</f>
        <v>701367</v>
      </c>
      <c r="AH138" s="8">
        <f>[19]jul!$BL140</f>
        <v>823667</v>
      </c>
      <c r="AI138" s="8">
        <f>[20]ago!$BL140</f>
        <v>1115380</v>
      </c>
      <c r="AJ138" s="8">
        <f>[21]set!$BL140</f>
        <v>921955</v>
      </c>
      <c r="AK138" s="8">
        <f>[22]out!$BL140</f>
        <v>1082165</v>
      </c>
      <c r="AL138" s="8">
        <f>[23]nov!$BL140</f>
        <v>858501</v>
      </c>
      <c r="AM138" s="8">
        <f>[24]dez!$BL140</f>
        <v>803065</v>
      </c>
      <c r="AN138" s="8">
        <f>[25]jan!$BL140</f>
        <v>556558</v>
      </c>
      <c r="AO138" s="8">
        <f>[26]fev!$BL140</f>
        <v>505461</v>
      </c>
      <c r="AP138" s="8">
        <f>[27]mar!$BL140</f>
        <v>815852</v>
      </c>
      <c r="AQ138" s="8">
        <f>[28]abr!$BL140</f>
        <v>772243</v>
      </c>
      <c r="AR138" s="8"/>
      <c r="AS138" s="8"/>
      <c r="AT138" s="8"/>
      <c r="AU138" s="8"/>
      <c r="AV138" s="8"/>
      <c r="AW138" s="8"/>
      <c r="AX138" s="8"/>
      <c r="AY138" s="8"/>
    </row>
    <row r="139" spans="2:51" ht="22.5" outlineLevel="2" x14ac:dyDescent="0.25">
      <c r="B139" s="4" t="s">
        <v>99</v>
      </c>
      <c r="C139" s="5" t="s">
        <v>265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f>[1]jan!$BL141</f>
        <v>0</v>
      </c>
      <c r="Q139" s="8">
        <f>[2]fev!$BL141</f>
        <v>0</v>
      </c>
      <c r="R139" s="8">
        <f>[3]mar!$BL141</f>
        <v>0</v>
      </c>
      <c r="S139" s="8">
        <f>[4]abr!$BL141</f>
        <v>0</v>
      </c>
      <c r="T139" s="8">
        <f>[5]maio!$BL141</f>
        <v>0</v>
      </c>
      <c r="U139" s="8">
        <f>[6]jun!$BL141</f>
        <v>0</v>
      </c>
      <c r="V139" s="8">
        <f>[7]jul!$BL141</f>
        <v>0</v>
      </c>
      <c r="W139" s="8">
        <f>[8]ago!$BL141</f>
        <v>0</v>
      </c>
      <c r="X139" s="8">
        <f>[9]set!$BL141</f>
        <v>0</v>
      </c>
      <c r="Y139" s="8">
        <f>[10]out!$BL141</f>
        <v>0</v>
      </c>
      <c r="Z139" s="8">
        <f>[11]nov!$BL141</f>
        <v>0</v>
      </c>
      <c r="AA139" s="8">
        <f>[12]dez!$BL141</f>
        <v>0</v>
      </c>
      <c r="AB139" s="8">
        <f>[13]jan!$BL141</f>
        <v>0</v>
      </c>
      <c r="AC139" s="8">
        <f>[14]fev!$BL141</f>
        <v>0</v>
      </c>
      <c r="AD139" s="8">
        <f>[15]mar!$BL141</f>
        <v>0</v>
      </c>
      <c r="AE139" s="8">
        <f>[16]abr!$BL141</f>
        <v>0</v>
      </c>
      <c r="AF139" s="8">
        <f>[17]maio!$BL141</f>
        <v>0</v>
      </c>
      <c r="AG139" s="8">
        <f>[18]jun!$BL141</f>
        <v>0</v>
      </c>
      <c r="AH139" s="8">
        <f>[19]jul!$BL141</f>
        <v>0</v>
      </c>
      <c r="AI139" s="8">
        <f>[20]ago!$BL141</f>
        <v>0</v>
      </c>
      <c r="AJ139" s="8">
        <f>[21]set!$BL141</f>
        <v>0</v>
      </c>
      <c r="AK139" s="8">
        <f>[22]out!$BL141</f>
        <v>0</v>
      </c>
      <c r="AL139" s="8">
        <f>[23]nov!$BL141</f>
        <v>0</v>
      </c>
      <c r="AM139" s="8">
        <f>[24]dez!$BL141</f>
        <v>0</v>
      </c>
      <c r="AN139" s="8">
        <f>[25]jan!$BL141</f>
        <v>0</v>
      </c>
      <c r="AO139" s="8">
        <f>[26]fev!$BL141</f>
        <v>0</v>
      </c>
      <c r="AP139" s="8">
        <f>[27]mar!$BL141</f>
        <v>0</v>
      </c>
      <c r="AQ139" s="8">
        <f>[28]abr!$BL141</f>
        <v>0</v>
      </c>
      <c r="AR139" s="8"/>
      <c r="AS139" s="8"/>
      <c r="AT139" s="8"/>
      <c r="AU139" s="8"/>
      <c r="AV139" s="8"/>
      <c r="AW139" s="8"/>
      <c r="AX139" s="8"/>
      <c r="AY139" s="8"/>
    </row>
    <row r="140" spans="2:51" ht="22.5" outlineLevel="2" x14ac:dyDescent="0.25">
      <c r="B140" s="4" t="s">
        <v>100</v>
      </c>
      <c r="C140" s="5" t="s">
        <v>266</v>
      </c>
      <c r="D140" s="8">
        <v>833324</v>
      </c>
      <c r="E140" s="8">
        <v>884857</v>
      </c>
      <c r="F140" s="8">
        <v>2083223</v>
      </c>
      <c r="G140" s="8">
        <v>1282515</v>
      </c>
      <c r="H140" s="8">
        <v>1342544</v>
      </c>
      <c r="I140" s="8">
        <v>1705264</v>
      </c>
      <c r="J140" s="8">
        <v>1578324</v>
      </c>
      <c r="K140" s="8">
        <v>1584206</v>
      </c>
      <c r="L140" s="8">
        <v>1183520</v>
      </c>
      <c r="M140" s="8">
        <v>1490164</v>
      </c>
      <c r="N140" s="8">
        <v>1345711</v>
      </c>
      <c r="O140" s="8">
        <v>1173836</v>
      </c>
      <c r="P140" s="8">
        <f>[1]jan!$BL142</f>
        <v>850995</v>
      </c>
      <c r="Q140" s="8">
        <f>[2]fev!$BL142</f>
        <v>570571</v>
      </c>
      <c r="R140" s="8">
        <f>[3]mar!$BL142</f>
        <v>658285</v>
      </c>
      <c r="S140" s="8">
        <f>[4]abr!$BL142</f>
        <v>1115602</v>
      </c>
      <c r="T140" s="8">
        <f>[5]maio!$BL142</f>
        <v>914794</v>
      </c>
      <c r="U140" s="8">
        <f>[6]jun!$BL142</f>
        <v>809440</v>
      </c>
      <c r="V140" s="8">
        <f>[7]jul!$BL142</f>
        <v>943889</v>
      </c>
      <c r="W140" s="8">
        <f>[8]ago!$BL142</f>
        <v>1122235</v>
      </c>
      <c r="X140" s="8">
        <f>[9]set!$BL142</f>
        <v>954845</v>
      </c>
      <c r="Y140" s="8">
        <f>[10]out!$BL142</f>
        <v>1338250</v>
      </c>
      <c r="Z140" s="8">
        <f>[11]nov!$BL142</f>
        <v>1311005</v>
      </c>
      <c r="AA140" s="8">
        <f>[12]dez!$BL142</f>
        <v>975882</v>
      </c>
      <c r="AB140" s="8">
        <f>[13]jan!$BL142</f>
        <v>832547</v>
      </c>
      <c r="AC140" s="8">
        <f>[14]fev!$BL142</f>
        <v>817640</v>
      </c>
      <c r="AD140" s="8">
        <f>[15]mar!$BL142</f>
        <v>1601614</v>
      </c>
      <c r="AE140" s="8">
        <f>[16]abr!$BL142</f>
        <v>1521518</v>
      </c>
      <c r="AF140" s="8">
        <f>[17]maio!$BL142</f>
        <v>964037</v>
      </c>
      <c r="AG140" s="8">
        <f>[18]jun!$BL142</f>
        <v>582998</v>
      </c>
      <c r="AH140" s="8">
        <f>[19]jul!$BL142</f>
        <v>1419135</v>
      </c>
      <c r="AI140" s="8">
        <f>[20]ago!$BL142</f>
        <v>1471981</v>
      </c>
      <c r="AJ140" s="8">
        <f>[21]set!$BL142</f>
        <v>2339119</v>
      </c>
      <c r="AK140" s="8">
        <f>[22]out!$BL142</f>
        <v>1683170</v>
      </c>
      <c r="AL140" s="8">
        <f>[23]nov!$BL142</f>
        <v>1125657</v>
      </c>
      <c r="AM140" s="8">
        <f>[24]dez!$BL142</f>
        <v>1524215</v>
      </c>
      <c r="AN140" s="8">
        <f>[25]jan!$BL142</f>
        <v>962953</v>
      </c>
      <c r="AO140" s="8">
        <f>[26]fev!$BL142</f>
        <v>937939</v>
      </c>
      <c r="AP140" s="8">
        <f>[27]mar!$BL142</f>
        <v>2277184</v>
      </c>
      <c r="AQ140" s="8">
        <f>[28]abr!$BL142</f>
        <v>1271547</v>
      </c>
      <c r="AR140" s="8"/>
      <c r="AS140" s="8"/>
      <c r="AT140" s="8"/>
      <c r="AU140" s="8"/>
      <c r="AV140" s="8"/>
      <c r="AW140" s="8"/>
      <c r="AX140" s="8"/>
      <c r="AY140" s="8"/>
    </row>
    <row r="141" spans="2:51" ht="25.5" customHeight="1" outlineLevel="1" x14ac:dyDescent="0.25">
      <c r="B141" s="16">
        <v>32</v>
      </c>
      <c r="C141" s="17" t="s">
        <v>267</v>
      </c>
      <c r="D141" s="18">
        <v>8679714</v>
      </c>
      <c r="E141" s="18">
        <v>7787047</v>
      </c>
      <c r="F141" s="18">
        <v>9755147</v>
      </c>
      <c r="G141" s="18">
        <v>8558720</v>
      </c>
      <c r="H141" s="18">
        <v>7837847</v>
      </c>
      <c r="I141" s="18">
        <v>8010757</v>
      </c>
      <c r="J141" s="18">
        <v>8642186</v>
      </c>
      <c r="K141" s="18">
        <v>8420759</v>
      </c>
      <c r="L141" s="18">
        <v>6963397</v>
      </c>
      <c r="M141" s="18">
        <v>8361468</v>
      </c>
      <c r="N141" s="18">
        <v>7695534</v>
      </c>
      <c r="O141" s="18">
        <v>7430283</v>
      </c>
      <c r="P141" s="18">
        <f>[1]jan!$BL143</f>
        <v>7503139</v>
      </c>
      <c r="Q141" s="18">
        <f>[2]fev!$BL143</f>
        <v>7020295</v>
      </c>
      <c r="R141" s="18">
        <f>[3]mar!$BL143</f>
        <v>7408879</v>
      </c>
      <c r="S141" s="18">
        <f>[4]abr!$BL143</f>
        <v>9560087</v>
      </c>
      <c r="T141" s="18">
        <f>[5]maio!$BL143</f>
        <v>8271597</v>
      </c>
      <c r="U141" s="18">
        <f>[6]jun!$BL143</f>
        <v>8674371</v>
      </c>
      <c r="V141" s="18">
        <f>[7]jul!$BL143</f>
        <v>8979169</v>
      </c>
      <c r="W141" s="18">
        <f>[8]ago!$BL143</f>
        <v>9304441</v>
      </c>
      <c r="X141" s="18">
        <f>[9]set!$BL143</f>
        <v>8458099</v>
      </c>
      <c r="Y141" s="18">
        <f>[10]out!$BL143</f>
        <v>10353886</v>
      </c>
      <c r="Z141" s="18">
        <f>[11]nov!$BL143</f>
        <v>9033257</v>
      </c>
      <c r="AA141" s="18">
        <f>[12]dez!$BL143</f>
        <v>8156233</v>
      </c>
      <c r="AB141" s="18">
        <f>[13]jan!$BL143</f>
        <v>9613953</v>
      </c>
      <c r="AC141" s="18">
        <f>[14]fev!$BL143</f>
        <v>9670511</v>
      </c>
      <c r="AD141" s="18">
        <f>[15]mar!$BL143</f>
        <v>9681773</v>
      </c>
      <c r="AE141" s="18">
        <f>[16]abr!$BL143</f>
        <v>7963449</v>
      </c>
      <c r="AF141" s="18">
        <f>[17]maio!$BL143</f>
        <v>9337112</v>
      </c>
      <c r="AG141" s="18">
        <f>[18]jun!$BL143</f>
        <v>8890405</v>
      </c>
      <c r="AH141" s="18">
        <f>[19]jul!$BL143</f>
        <v>11213025</v>
      </c>
      <c r="AI141" s="18">
        <f>[20]ago!$BL143</f>
        <v>11011294</v>
      </c>
      <c r="AJ141" s="18">
        <f>[21]set!$BL143</f>
        <v>9873193</v>
      </c>
      <c r="AK141" s="18">
        <f>[22]out!$BL143</f>
        <v>11661938</v>
      </c>
      <c r="AL141" s="18">
        <f>[23]nov!$BL143</f>
        <v>9305096</v>
      </c>
      <c r="AM141" s="18">
        <f>[24]dez!$BL143</f>
        <v>9315760</v>
      </c>
      <c r="AN141" s="18">
        <f>[25]jan!$BL143</f>
        <v>9545542</v>
      </c>
      <c r="AO141" s="18">
        <f>[26]fev!$BL143</f>
        <v>8032719</v>
      </c>
      <c r="AP141" s="18">
        <f>[27]mar!$BL143</f>
        <v>10094367</v>
      </c>
      <c r="AQ141" s="18">
        <f>[28]abr!$BL143</f>
        <v>8888114</v>
      </c>
      <c r="AR141" s="18"/>
      <c r="AS141" s="18"/>
      <c r="AT141" s="18"/>
      <c r="AU141" s="18"/>
      <c r="AV141" s="18"/>
      <c r="AW141" s="18"/>
      <c r="AX141" s="18"/>
      <c r="AY141" s="18"/>
    </row>
    <row r="142" spans="2:51" outlineLevel="2" x14ac:dyDescent="0.25">
      <c r="B142" s="4" t="s">
        <v>101</v>
      </c>
      <c r="C142" s="5" t="s">
        <v>268</v>
      </c>
      <c r="D142" s="8">
        <v>7970640</v>
      </c>
      <c r="E142" s="8">
        <v>7103269</v>
      </c>
      <c r="F142" s="8">
        <v>8978474</v>
      </c>
      <c r="G142" s="8">
        <v>7544427</v>
      </c>
      <c r="H142" s="8">
        <v>6927493</v>
      </c>
      <c r="I142" s="8">
        <v>7015238</v>
      </c>
      <c r="J142" s="8">
        <v>7883951</v>
      </c>
      <c r="K142" s="8">
        <v>8018583</v>
      </c>
      <c r="L142" s="8">
        <v>6335576</v>
      </c>
      <c r="M142" s="8">
        <v>7342830</v>
      </c>
      <c r="N142" s="8">
        <v>6415827</v>
      </c>
      <c r="O142" s="8">
        <v>6541401</v>
      </c>
      <c r="P142" s="8">
        <f>[1]jan!$BL144</f>
        <v>7011684</v>
      </c>
      <c r="Q142" s="8">
        <f>[2]fev!$BL144</f>
        <v>6598734</v>
      </c>
      <c r="R142" s="8">
        <f>[3]mar!$BL144</f>
        <v>6780526</v>
      </c>
      <c r="S142" s="8">
        <f>[4]abr!$BL144</f>
        <v>8214357</v>
      </c>
      <c r="T142" s="8">
        <f>[5]maio!$BL144</f>
        <v>7457357</v>
      </c>
      <c r="U142" s="8">
        <f>[6]jun!$BL144</f>
        <v>7967485</v>
      </c>
      <c r="V142" s="8">
        <f>[7]jul!$BL144</f>
        <v>8377880</v>
      </c>
      <c r="W142" s="8">
        <f>[8]ago!$BL144</f>
        <v>8754619</v>
      </c>
      <c r="X142" s="8">
        <f>[9]set!$BL144</f>
        <v>7865821</v>
      </c>
      <c r="Y142" s="8">
        <f>[10]out!$BL144</f>
        <v>9344180</v>
      </c>
      <c r="Z142" s="8">
        <f>[11]nov!$BL144</f>
        <v>8259027</v>
      </c>
      <c r="AA142" s="8">
        <f>[12]dez!$BL144</f>
        <v>7700007</v>
      </c>
      <c r="AB142" s="8">
        <f>[13]jan!$BL144</f>
        <v>9138193</v>
      </c>
      <c r="AC142" s="8">
        <f>[14]fev!$BL144</f>
        <v>8978129</v>
      </c>
      <c r="AD142" s="8">
        <f>[15]mar!$BL144</f>
        <v>9089983</v>
      </c>
      <c r="AE142" s="8">
        <f>[16]abr!$BL144</f>
        <v>7607067</v>
      </c>
      <c r="AF142" s="8">
        <f>[17]maio!$BL144</f>
        <v>8349857</v>
      </c>
      <c r="AG142" s="8">
        <f>[18]jun!$BL144</f>
        <v>8326921</v>
      </c>
      <c r="AH142" s="8">
        <f>[19]jul!$BL144</f>
        <v>10661976</v>
      </c>
      <c r="AI142" s="8">
        <f>[20]ago!$BL144</f>
        <v>10179941</v>
      </c>
      <c r="AJ142" s="8">
        <f>[21]set!$BL144</f>
        <v>9325509</v>
      </c>
      <c r="AK142" s="8">
        <f>[22]out!$BL144</f>
        <v>10712504</v>
      </c>
      <c r="AL142" s="8">
        <f>[23]nov!$BL144</f>
        <v>8562520</v>
      </c>
      <c r="AM142" s="8">
        <f>[24]dez!$BL144</f>
        <v>8672476</v>
      </c>
      <c r="AN142" s="8">
        <f>[25]jan!$BL144</f>
        <v>9020432</v>
      </c>
      <c r="AO142" s="8">
        <f>[26]fev!$BL144</f>
        <v>7457943</v>
      </c>
      <c r="AP142" s="8">
        <f>[27]mar!$BL144</f>
        <v>9442103</v>
      </c>
      <c r="AQ142" s="8">
        <f>[28]abr!$BL144</f>
        <v>8122459</v>
      </c>
      <c r="AR142" s="8"/>
      <c r="AS142" s="8"/>
      <c r="AT142" s="8"/>
      <c r="AU142" s="8"/>
      <c r="AV142" s="8"/>
      <c r="AW142" s="8"/>
      <c r="AX142" s="8"/>
      <c r="AY142" s="8"/>
    </row>
    <row r="143" spans="2:51" ht="33.75" outlineLevel="2" x14ac:dyDescent="0.25">
      <c r="B143" s="4" t="s">
        <v>102</v>
      </c>
      <c r="C143" s="5" t="s">
        <v>269</v>
      </c>
      <c r="D143" s="8">
        <v>109379</v>
      </c>
      <c r="E143" s="8">
        <v>121335</v>
      </c>
      <c r="F143" s="8">
        <v>60253</v>
      </c>
      <c r="G143" s="8">
        <v>48016</v>
      </c>
      <c r="H143" s="8">
        <v>81050</v>
      </c>
      <c r="I143" s="8">
        <v>80116</v>
      </c>
      <c r="J143" s="8">
        <v>77143</v>
      </c>
      <c r="K143" s="8">
        <v>66567</v>
      </c>
      <c r="L143" s="8">
        <v>189416</v>
      </c>
      <c r="M143" s="8">
        <v>65550</v>
      </c>
      <c r="N143" s="8">
        <v>361307</v>
      </c>
      <c r="O143" s="8">
        <v>79167</v>
      </c>
      <c r="P143" s="8">
        <f>[1]jan!$BL145</f>
        <v>62933</v>
      </c>
      <c r="Q143" s="8">
        <f>[2]fev!$BL145</f>
        <v>66237</v>
      </c>
      <c r="R143" s="8">
        <f>[3]mar!$BL145</f>
        <v>57863</v>
      </c>
      <c r="S143" s="8">
        <f>[4]abr!$BL145</f>
        <v>590773</v>
      </c>
      <c r="T143" s="8">
        <f>[5]maio!$BL145</f>
        <v>132076</v>
      </c>
      <c r="U143" s="8">
        <f>[6]jun!$BL145</f>
        <v>73380</v>
      </c>
      <c r="V143" s="8">
        <f>[7]jul!$BL145</f>
        <v>83988</v>
      </c>
      <c r="W143" s="8">
        <f>[8]ago!$BL145</f>
        <v>148973</v>
      </c>
      <c r="X143" s="8">
        <f>[9]set!$BL145</f>
        <v>202809</v>
      </c>
      <c r="Y143" s="8">
        <f>[10]out!$BL145</f>
        <v>63464</v>
      </c>
      <c r="Z143" s="8">
        <f>[11]nov!$BL145</f>
        <v>36238</v>
      </c>
      <c r="AA143" s="8">
        <f>[12]dez!$BL145</f>
        <v>108744</v>
      </c>
      <c r="AB143" s="8">
        <f>[13]jan!$BL145</f>
        <v>182552</v>
      </c>
      <c r="AC143" s="8">
        <f>[14]fev!$BL145</f>
        <v>112083</v>
      </c>
      <c r="AD143" s="8">
        <f>[15]mar!$BL145</f>
        <v>26816</v>
      </c>
      <c r="AE143" s="8">
        <f>[16]abr!$BL145</f>
        <v>83206</v>
      </c>
      <c r="AF143" s="8">
        <f>[17]maio!$BL145</f>
        <v>154961</v>
      </c>
      <c r="AG143" s="8">
        <f>[18]jun!$BL145</f>
        <v>132806</v>
      </c>
      <c r="AH143" s="8">
        <f>[19]jul!$BL145</f>
        <v>159676</v>
      </c>
      <c r="AI143" s="8">
        <f>[20]ago!$BL145</f>
        <v>271712</v>
      </c>
      <c r="AJ143" s="8">
        <f>[21]set!$BL145</f>
        <v>90729</v>
      </c>
      <c r="AK143" s="8">
        <f>[22]out!$BL145</f>
        <v>75703</v>
      </c>
      <c r="AL143" s="8">
        <f>[23]nov!$BL145</f>
        <v>140305</v>
      </c>
      <c r="AM143" s="8">
        <f>[24]dez!$BL145</f>
        <v>58848</v>
      </c>
      <c r="AN143" s="8">
        <f>[25]jan!$BL145</f>
        <v>209335</v>
      </c>
      <c r="AO143" s="8">
        <f>[26]fev!$BL145</f>
        <v>78383</v>
      </c>
      <c r="AP143" s="8">
        <f>[27]mar!$BL145</f>
        <v>51932</v>
      </c>
      <c r="AQ143" s="8">
        <f>[28]abr!$BL145</f>
        <v>152997</v>
      </c>
      <c r="AR143" s="8"/>
      <c r="AS143" s="8"/>
      <c r="AT143" s="8"/>
      <c r="AU143" s="8"/>
      <c r="AV143" s="8"/>
      <c r="AW143" s="8"/>
      <c r="AX143" s="8"/>
      <c r="AY143" s="8"/>
    </row>
    <row r="144" spans="2:51" ht="33.75" outlineLevel="2" x14ac:dyDescent="0.25">
      <c r="B144" s="4" t="s">
        <v>103</v>
      </c>
      <c r="C144" s="5" t="s">
        <v>270</v>
      </c>
      <c r="D144" s="8">
        <v>599673</v>
      </c>
      <c r="E144" s="8">
        <v>562443</v>
      </c>
      <c r="F144" s="8">
        <v>716420</v>
      </c>
      <c r="G144" s="8">
        <v>966257</v>
      </c>
      <c r="H144" s="8">
        <v>827764</v>
      </c>
      <c r="I144" s="8">
        <v>913920</v>
      </c>
      <c r="J144" s="8">
        <v>681077</v>
      </c>
      <c r="K144" s="8">
        <v>335609</v>
      </c>
      <c r="L144" s="8">
        <v>438402</v>
      </c>
      <c r="M144" s="8">
        <v>951413</v>
      </c>
      <c r="N144" s="8">
        <v>918397</v>
      </c>
      <c r="O144" s="8">
        <v>809035</v>
      </c>
      <c r="P144" s="8">
        <f>[1]jan!$BL146</f>
        <v>428508</v>
      </c>
      <c r="Q144" s="8">
        <f>[2]fev!$BL146</f>
        <v>355323</v>
      </c>
      <c r="R144" s="8">
        <f>[3]mar!$BL146</f>
        <v>570490</v>
      </c>
      <c r="S144" s="8">
        <f>[4]abr!$BL146</f>
        <v>754957</v>
      </c>
      <c r="T144" s="8">
        <f>[5]maio!$BL146</f>
        <v>681533</v>
      </c>
      <c r="U144" s="8">
        <f>[6]jun!$BL146</f>
        <v>633506</v>
      </c>
      <c r="V144" s="8">
        <f>[7]jul!$BL146</f>
        <v>517146</v>
      </c>
      <c r="W144" s="8">
        <f>[8]ago!$BL146</f>
        <v>400843</v>
      </c>
      <c r="X144" s="8">
        <f>[9]set!$BL146</f>
        <v>389464</v>
      </c>
      <c r="Y144" s="8">
        <f>[10]out!$BL146</f>
        <v>946149</v>
      </c>
      <c r="Z144" s="8">
        <f>[11]nov!$BL146</f>
        <v>737992</v>
      </c>
      <c r="AA144" s="8">
        <f>[12]dez!$BL146</f>
        <v>341073</v>
      </c>
      <c r="AB144" s="8">
        <f>[13]jan!$BL146</f>
        <v>292972</v>
      </c>
      <c r="AC144" s="8">
        <f>[14]fev!$BL146</f>
        <v>579628</v>
      </c>
      <c r="AD144" s="8">
        <f>[15]mar!$BL146</f>
        <v>556642</v>
      </c>
      <c r="AE144" s="8">
        <f>[16]abr!$BL146</f>
        <v>272489</v>
      </c>
      <c r="AF144" s="8">
        <f>[17]maio!$BL146</f>
        <v>829921</v>
      </c>
      <c r="AG144" s="8">
        <f>[18]jun!$BL146</f>
        <v>428203</v>
      </c>
      <c r="AH144" s="8">
        <f>[19]jul!$BL146</f>
        <v>391359</v>
      </c>
      <c r="AI144" s="8">
        <f>[20]ago!$BL146</f>
        <v>559641</v>
      </c>
      <c r="AJ144" s="8">
        <f>[21]set!$BL146</f>
        <v>456953</v>
      </c>
      <c r="AK144" s="8">
        <f>[22]out!$BL146</f>
        <v>873040</v>
      </c>
      <c r="AL144" s="8">
        <f>[23]nov!$BL146</f>
        <v>602271</v>
      </c>
      <c r="AM144" s="8">
        <f>[24]dez!$BL146</f>
        <v>582876</v>
      </c>
      <c r="AN144" s="8">
        <f>[25]jan!$BL146</f>
        <v>315775</v>
      </c>
      <c r="AO144" s="8">
        <f>[26]fev!$BL146</f>
        <v>496393</v>
      </c>
      <c r="AP144" s="8">
        <f>[27]mar!$BL146</f>
        <v>600316</v>
      </c>
      <c r="AQ144" s="8">
        <f>[28]abr!$BL146</f>
        <v>612657</v>
      </c>
      <c r="AR144" s="8"/>
      <c r="AS144" s="8"/>
      <c r="AT144" s="8"/>
      <c r="AU144" s="8"/>
      <c r="AV144" s="8"/>
      <c r="AW144" s="8"/>
      <c r="AX144" s="8"/>
      <c r="AY144" s="8"/>
    </row>
    <row r="145" spans="2:51" ht="33.75" outlineLevel="2" x14ac:dyDescent="0.25">
      <c r="B145" s="4" t="s">
        <v>104</v>
      </c>
      <c r="C145" s="5" t="s">
        <v>271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f>[1]jan!$BL147</f>
        <v>0</v>
      </c>
      <c r="Q145" s="8">
        <f>[2]fev!$BL147</f>
        <v>0</v>
      </c>
      <c r="R145" s="8">
        <f>[3]mar!$BL147</f>
        <v>0</v>
      </c>
      <c r="S145" s="8">
        <f>[4]abr!$BL147</f>
        <v>0</v>
      </c>
      <c r="T145" s="8">
        <f>[5]maio!$BL147</f>
        <v>0</v>
      </c>
      <c r="U145" s="8">
        <f>[6]jun!$BL147</f>
        <v>0</v>
      </c>
      <c r="V145" s="8">
        <f>[7]jul!$BL147</f>
        <v>0</v>
      </c>
      <c r="W145" s="8">
        <f>[8]ago!$BL147</f>
        <v>0</v>
      </c>
      <c r="X145" s="8">
        <f>[9]set!$BL147</f>
        <v>0</v>
      </c>
      <c r="Y145" s="8">
        <f>[10]out!$BL147</f>
        <v>0</v>
      </c>
      <c r="Z145" s="8">
        <f>[11]nov!$BL147</f>
        <v>0</v>
      </c>
      <c r="AA145" s="8">
        <f>[12]dez!$BL147</f>
        <v>0</v>
      </c>
      <c r="AB145" s="8">
        <f>[13]jan!$BL147</f>
        <v>0</v>
      </c>
      <c r="AC145" s="8">
        <f>[14]fev!$BL147</f>
        <v>0</v>
      </c>
      <c r="AD145" s="8">
        <f>[15]mar!$BL147</f>
        <v>0</v>
      </c>
      <c r="AE145" s="8">
        <f>[16]abr!$BL147</f>
        <v>0</v>
      </c>
      <c r="AF145" s="8">
        <f>[17]maio!$BL147</f>
        <v>0</v>
      </c>
      <c r="AG145" s="8">
        <f>[18]jun!$BL147</f>
        <v>0</v>
      </c>
      <c r="AH145" s="8">
        <f>[19]jul!$BL147</f>
        <v>0</v>
      </c>
      <c r="AI145" s="8">
        <f>[20]ago!$BL147</f>
        <v>0</v>
      </c>
      <c r="AJ145" s="8">
        <f>[21]set!$BL147</f>
        <v>0</v>
      </c>
      <c r="AK145" s="8">
        <f>[22]out!$BL147</f>
        <v>0</v>
      </c>
      <c r="AL145" s="8">
        <f>[23]nov!$BL147</f>
        <v>0</v>
      </c>
      <c r="AM145" s="8">
        <f>[24]dez!$BL147</f>
        <v>0</v>
      </c>
      <c r="AN145" s="8">
        <f>[25]jan!$BL147</f>
        <v>0</v>
      </c>
      <c r="AO145" s="8">
        <f>[26]fev!$BL147</f>
        <v>0</v>
      </c>
      <c r="AP145" s="8">
        <f>[27]mar!$BL147</f>
        <v>0</v>
      </c>
      <c r="AQ145" s="8">
        <f>[28]abr!$BL147</f>
        <v>0</v>
      </c>
      <c r="AR145" s="8"/>
      <c r="AS145" s="8"/>
      <c r="AT145" s="8"/>
      <c r="AU145" s="8"/>
      <c r="AV145" s="8"/>
      <c r="AW145" s="8"/>
      <c r="AX145" s="8"/>
      <c r="AY145" s="8"/>
    </row>
    <row r="146" spans="2:51" outlineLevel="2" x14ac:dyDescent="0.25">
      <c r="B146" s="4"/>
      <c r="C146" s="33" t="s">
        <v>314</v>
      </c>
      <c r="D146" s="8">
        <v>22</v>
      </c>
      <c r="E146" s="8">
        <v>0</v>
      </c>
      <c r="F146" s="8">
        <v>0</v>
      </c>
      <c r="G146" s="8">
        <v>20</v>
      </c>
      <c r="H146" s="8">
        <v>1540</v>
      </c>
      <c r="I146" s="8">
        <v>1483</v>
      </c>
      <c r="J146" s="8">
        <v>15</v>
      </c>
      <c r="K146" s="8">
        <v>0</v>
      </c>
      <c r="L146" s="8">
        <v>3</v>
      </c>
      <c r="M146" s="8">
        <v>1675</v>
      </c>
      <c r="N146" s="8">
        <v>3</v>
      </c>
      <c r="O146" s="8">
        <v>680</v>
      </c>
      <c r="P146" s="8">
        <f>[1]jan!$BL148</f>
        <v>14</v>
      </c>
      <c r="Q146" s="8">
        <f>[2]fev!$BL148</f>
        <v>1</v>
      </c>
      <c r="R146" s="8">
        <f>[3]mar!$BL148</f>
        <v>0</v>
      </c>
      <c r="S146" s="8">
        <f>[4]abr!$BL148</f>
        <v>0</v>
      </c>
      <c r="T146" s="8">
        <f>[5]maio!$BL148</f>
        <v>631</v>
      </c>
      <c r="U146" s="8">
        <f>[6]jun!$BL148</f>
        <v>0</v>
      </c>
      <c r="V146" s="8">
        <f>[7]jul!$BL148</f>
        <v>155</v>
      </c>
      <c r="W146" s="8">
        <f>[8]ago!$BL148</f>
        <v>6</v>
      </c>
      <c r="X146" s="8">
        <f>[9]set!$BL148</f>
        <v>5</v>
      </c>
      <c r="Y146" s="8">
        <f>[10]out!$BL148</f>
        <v>93</v>
      </c>
      <c r="Z146" s="8">
        <f>[11]nov!$BL148</f>
        <v>0</v>
      </c>
      <c r="AA146" s="8">
        <f>[12]dez!$BL148</f>
        <v>6409</v>
      </c>
      <c r="AB146" s="8">
        <f>[13]jan!$BL148</f>
        <v>236</v>
      </c>
      <c r="AC146" s="8">
        <f>[14]fev!$BL148</f>
        <v>671</v>
      </c>
      <c r="AD146" s="8">
        <f>[15]mar!$BL148</f>
        <v>8332</v>
      </c>
      <c r="AE146" s="8">
        <f>[16]abr!$BL148</f>
        <v>687</v>
      </c>
      <c r="AF146" s="8">
        <f>[17]maio!$BL148</f>
        <v>2373</v>
      </c>
      <c r="AG146" s="8">
        <f>[18]jun!$BL148</f>
        <v>2475</v>
      </c>
      <c r="AH146" s="8">
        <f>[19]jul!$BL148</f>
        <v>14</v>
      </c>
      <c r="AI146" s="8">
        <f>[20]ago!$BL148</f>
        <v>0</v>
      </c>
      <c r="AJ146" s="8">
        <f>[21]set!$BL148</f>
        <v>2</v>
      </c>
      <c r="AK146" s="8">
        <f>[22]out!$BL148</f>
        <v>691</v>
      </c>
      <c r="AL146" s="8">
        <f>[23]nov!$BL148</f>
        <v>0</v>
      </c>
      <c r="AM146" s="8">
        <f>[24]dez!$BL148</f>
        <v>1560</v>
      </c>
      <c r="AN146" s="8">
        <f>[25]jan!$BL148</f>
        <v>0</v>
      </c>
      <c r="AO146" s="8">
        <f>[26]fev!$BL148</f>
        <v>0</v>
      </c>
      <c r="AP146" s="8">
        <f>[27]mar!$BL148</f>
        <v>16</v>
      </c>
      <c r="AQ146" s="8">
        <f>[28]abr!$BL148</f>
        <v>1</v>
      </c>
      <c r="AR146" s="8"/>
      <c r="AS146" s="8"/>
      <c r="AT146" s="8"/>
      <c r="AU146" s="8"/>
      <c r="AV146" s="8"/>
      <c r="AW146" s="8"/>
      <c r="AX146" s="8"/>
      <c r="AY146" s="8"/>
    </row>
    <row r="147" spans="2:51" ht="63.75" customHeight="1" outlineLevel="1" x14ac:dyDescent="0.25">
      <c r="B147" s="16">
        <v>33</v>
      </c>
      <c r="C147" s="17" t="s">
        <v>272</v>
      </c>
      <c r="D147" s="18">
        <v>4324211</v>
      </c>
      <c r="E147" s="18">
        <v>3772499</v>
      </c>
      <c r="F147" s="18">
        <v>4488018</v>
      </c>
      <c r="G147" s="18">
        <v>4352419</v>
      </c>
      <c r="H147" s="18">
        <v>4264091</v>
      </c>
      <c r="I147" s="18">
        <v>4077587</v>
      </c>
      <c r="J147" s="18">
        <v>4426615</v>
      </c>
      <c r="K147" s="18">
        <v>4165206</v>
      </c>
      <c r="L147" s="18">
        <v>3643571</v>
      </c>
      <c r="M147" s="18">
        <v>4478803</v>
      </c>
      <c r="N147" s="18">
        <v>4449263</v>
      </c>
      <c r="O147" s="18">
        <v>4889208</v>
      </c>
      <c r="P147" s="18">
        <f>[1]jan!$BL149</f>
        <v>6041682</v>
      </c>
      <c r="Q147" s="18">
        <f>[2]fev!$BL149</f>
        <v>3376147</v>
      </c>
      <c r="R147" s="18">
        <f>[3]mar!$BL149</f>
        <v>4482609</v>
      </c>
      <c r="S147" s="18">
        <f>[4]abr!$BL149</f>
        <v>3568385</v>
      </c>
      <c r="T147" s="18">
        <f>[5]maio!$BL149</f>
        <v>4302838</v>
      </c>
      <c r="U147" s="18">
        <f>[6]jun!$BL149</f>
        <v>2992093</v>
      </c>
      <c r="V147" s="18">
        <f>[7]jul!$BL149</f>
        <v>3841801</v>
      </c>
      <c r="W147" s="18">
        <f>[8]ago!$BL149</f>
        <v>4240764</v>
      </c>
      <c r="X147" s="18">
        <f>[9]set!$BL149</f>
        <v>3445930</v>
      </c>
      <c r="Y147" s="18">
        <f>[10]out!$BL149</f>
        <v>4391704</v>
      </c>
      <c r="Z147" s="18">
        <f>[11]nov!$BL149</f>
        <v>4333770</v>
      </c>
      <c r="AA147" s="18">
        <f>[12]dez!$BL149</f>
        <v>4788022</v>
      </c>
      <c r="AB147" s="18">
        <f>[13]jan!$BL149</f>
        <v>2738149</v>
      </c>
      <c r="AC147" s="18">
        <f>[14]fev!$BL149</f>
        <v>4505512</v>
      </c>
      <c r="AD147" s="18">
        <f>[15]mar!$BL149</f>
        <v>4824190</v>
      </c>
      <c r="AE147" s="18">
        <f>[16]abr!$BL149</f>
        <v>4192315</v>
      </c>
      <c r="AF147" s="18">
        <f>[17]maio!$BL149</f>
        <v>3800133</v>
      </c>
      <c r="AG147" s="18">
        <f>[18]jun!$BL149</f>
        <v>4238472</v>
      </c>
      <c r="AH147" s="18">
        <f>[19]jul!$BL149</f>
        <v>5122328</v>
      </c>
      <c r="AI147" s="18">
        <f>[20]ago!$BL149</f>
        <v>4334202</v>
      </c>
      <c r="AJ147" s="18">
        <f>[21]set!$BL149</f>
        <v>5703544</v>
      </c>
      <c r="AK147" s="18">
        <f>[22]out!$BL149</f>
        <v>5075379</v>
      </c>
      <c r="AL147" s="18">
        <f>[23]nov!$BL149</f>
        <v>4073711</v>
      </c>
      <c r="AM147" s="18">
        <f>[24]dez!$BL149</f>
        <v>4091222</v>
      </c>
      <c r="AN147" s="18">
        <f>[25]jan!$BL149</f>
        <v>2872779</v>
      </c>
      <c r="AO147" s="18">
        <f>[26]fev!$BL149</f>
        <v>3799827</v>
      </c>
      <c r="AP147" s="18">
        <f>[27]mar!$BL149</f>
        <v>4578591</v>
      </c>
      <c r="AQ147" s="18">
        <f>[28]abr!$BL149</f>
        <v>4218668</v>
      </c>
      <c r="AR147" s="18"/>
      <c r="AS147" s="18"/>
      <c r="AT147" s="18"/>
      <c r="AU147" s="18"/>
      <c r="AV147" s="18"/>
      <c r="AW147" s="18"/>
      <c r="AX147" s="18"/>
      <c r="AY147" s="18"/>
    </row>
    <row r="148" spans="2:51" ht="33.75" outlineLevel="2" x14ac:dyDescent="0.25">
      <c r="B148" s="4" t="s">
        <v>105</v>
      </c>
      <c r="C148" s="5" t="s">
        <v>273</v>
      </c>
      <c r="D148" s="8">
        <v>399310</v>
      </c>
      <c r="E148" s="8">
        <v>503639</v>
      </c>
      <c r="F148" s="8">
        <v>448386</v>
      </c>
      <c r="G148" s="8">
        <v>323840</v>
      </c>
      <c r="H148" s="8">
        <v>433811</v>
      </c>
      <c r="I148" s="8">
        <v>361065</v>
      </c>
      <c r="J148" s="8">
        <v>493559</v>
      </c>
      <c r="K148" s="8">
        <v>319822</v>
      </c>
      <c r="L148" s="8">
        <v>348165</v>
      </c>
      <c r="M148" s="8">
        <v>296592</v>
      </c>
      <c r="N148" s="8">
        <v>736076</v>
      </c>
      <c r="O148" s="8">
        <v>468831</v>
      </c>
      <c r="P148" s="8">
        <f>[1]jan!$BL150</f>
        <v>282559</v>
      </c>
      <c r="Q148" s="8">
        <f>[2]fev!$BL150</f>
        <v>427232</v>
      </c>
      <c r="R148" s="8">
        <f>[3]mar!$BL150</f>
        <v>482333</v>
      </c>
      <c r="S148" s="8">
        <f>[4]abr!$BL150</f>
        <v>395194</v>
      </c>
      <c r="T148" s="8">
        <f>[5]maio!$BL150</f>
        <v>255085</v>
      </c>
      <c r="U148" s="8">
        <f>[6]jun!$BL150</f>
        <v>291184</v>
      </c>
      <c r="V148" s="8">
        <f>[7]jul!$BL150</f>
        <v>465468</v>
      </c>
      <c r="W148" s="8">
        <f>[8]ago!$BL150</f>
        <v>550598</v>
      </c>
      <c r="X148" s="8">
        <f>[9]set!$BL150</f>
        <v>618535</v>
      </c>
      <c r="Y148" s="8">
        <f>[10]out!$BL150</f>
        <v>436861</v>
      </c>
      <c r="Z148" s="8">
        <f>[11]nov!$BL150</f>
        <v>534128</v>
      </c>
      <c r="AA148" s="8">
        <f>[12]dez!$BL150</f>
        <v>464993</v>
      </c>
      <c r="AB148" s="8">
        <f>[13]jan!$BL150</f>
        <v>97599</v>
      </c>
      <c r="AC148" s="8">
        <f>[14]fev!$BL150</f>
        <v>476516</v>
      </c>
      <c r="AD148" s="8">
        <f>[15]mar!$BL150</f>
        <v>543066</v>
      </c>
      <c r="AE148" s="8">
        <f>[16]abr!$BL150</f>
        <v>436968</v>
      </c>
      <c r="AF148" s="8">
        <f>[17]maio!$BL150</f>
        <v>185912</v>
      </c>
      <c r="AG148" s="8">
        <f>[18]jun!$BL150</f>
        <v>544283</v>
      </c>
      <c r="AH148" s="8">
        <f>[19]jul!$BL150</f>
        <v>469330</v>
      </c>
      <c r="AI148" s="8">
        <f>[20]ago!$BL150</f>
        <v>315074</v>
      </c>
      <c r="AJ148" s="8">
        <f>[21]set!$BL150</f>
        <v>319253</v>
      </c>
      <c r="AK148" s="8">
        <f>[22]out!$BL150</f>
        <v>577774</v>
      </c>
      <c r="AL148" s="8">
        <f>[23]nov!$BL150</f>
        <v>302030</v>
      </c>
      <c r="AM148" s="8">
        <f>[24]dez!$BL150</f>
        <v>416793</v>
      </c>
      <c r="AN148" s="8">
        <f>[25]jan!$BL150</f>
        <v>327084</v>
      </c>
      <c r="AO148" s="8">
        <f>[26]fev!$BL150</f>
        <v>237598</v>
      </c>
      <c r="AP148" s="8">
        <f>[27]mar!$BL150</f>
        <v>460842</v>
      </c>
      <c r="AQ148" s="8">
        <f>[28]abr!$BL150</f>
        <v>470113</v>
      </c>
      <c r="AR148" s="8"/>
      <c r="AS148" s="8"/>
      <c r="AT148" s="8"/>
      <c r="AU148" s="8"/>
      <c r="AV148" s="8"/>
      <c r="AW148" s="8"/>
      <c r="AX148" s="8"/>
      <c r="AY148" s="8"/>
    </row>
    <row r="149" spans="2:51" ht="33.75" outlineLevel="2" x14ac:dyDescent="0.25">
      <c r="B149" s="4" t="s">
        <v>106</v>
      </c>
      <c r="C149" s="5" t="s">
        <v>274</v>
      </c>
      <c r="D149" s="8">
        <v>2484540</v>
      </c>
      <c r="E149" s="8">
        <v>2209846</v>
      </c>
      <c r="F149" s="8">
        <v>2604703</v>
      </c>
      <c r="G149" s="8">
        <v>2451525</v>
      </c>
      <c r="H149" s="8">
        <v>2396887</v>
      </c>
      <c r="I149" s="8">
        <v>1956481</v>
      </c>
      <c r="J149" s="8">
        <v>2331986</v>
      </c>
      <c r="K149" s="8">
        <v>2436877</v>
      </c>
      <c r="L149" s="8">
        <v>2104718</v>
      </c>
      <c r="M149" s="8">
        <v>2441293</v>
      </c>
      <c r="N149" s="8">
        <v>2366618</v>
      </c>
      <c r="O149" s="8">
        <v>2449807</v>
      </c>
      <c r="P149" s="8">
        <f>[1]jan!$BL151</f>
        <v>4688369</v>
      </c>
      <c r="Q149" s="8">
        <f>[2]fev!$BL151</f>
        <v>1899621</v>
      </c>
      <c r="R149" s="8">
        <f>[3]mar!$BL151</f>
        <v>2450982</v>
      </c>
      <c r="S149" s="8">
        <f>[4]abr!$BL151</f>
        <v>1439852</v>
      </c>
      <c r="T149" s="8">
        <f>[5]maio!$BL151</f>
        <v>2233888</v>
      </c>
      <c r="U149" s="8">
        <f>[6]jun!$BL151</f>
        <v>1188092</v>
      </c>
      <c r="V149" s="8">
        <f>[7]jul!$BL151</f>
        <v>1817138</v>
      </c>
      <c r="W149" s="8">
        <f>[8]ago!$BL151</f>
        <v>2290655</v>
      </c>
      <c r="X149" s="8">
        <f>[9]set!$BL151</f>
        <v>1599113</v>
      </c>
      <c r="Y149" s="8">
        <f>[10]out!$BL151</f>
        <v>2319508</v>
      </c>
      <c r="Z149" s="8">
        <f>[11]nov!$BL151</f>
        <v>2277540</v>
      </c>
      <c r="AA149" s="8">
        <f>[12]dez!$BL151</f>
        <v>2641979</v>
      </c>
      <c r="AB149" s="8">
        <f>[13]jan!$BL151</f>
        <v>1470778</v>
      </c>
      <c r="AC149" s="8">
        <f>[14]fev!$BL151</f>
        <v>2314425</v>
      </c>
      <c r="AD149" s="8">
        <f>[15]mar!$BL151</f>
        <v>2545038</v>
      </c>
      <c r="AE149" s="8">
        <f>[16]abr!$BL151</f>
        <v>1987197</v>
      </c>
      <c r="AF149" s="8">
        <f>[17]maio!$BL151</f>
        <v>2147566</v>
      </c>
      <c r="AG149" s="8">
        <f>[18]jun!$BL151</f>
        <v>2684297</v>
      </c>
      <c r="AH149" s="8">
        <f>[19]jul!$BL151</f>
        <v>2936468</v>
      </c>
      <c r="AI149" s="8">
        <f>[20]ago!$BL151</f>
        <v>2483847</v>
      </c>
      <c r="AJ149" s="8">
        <f>[21]set!$BL151</f>
        <v>3459528</v>
      </c>
      <c r="AK149" s="8">
        <f>[22]out!$BL151</f>
        <v>2891947</v>
      </c>
      <c r="AL149" s="8">
        <f>[23]nov!$BL151</f>
        <v>2156113</v>
      </c>
      <c r="AM149" s="8">
        <f>[24]dez!$BL151</f>
        <v>1877623</v>
      </c>
      <c r="AN149" s="8">
        <f>[25]jan!$BL151</f>
        <v>1457672</v>
      </c>
      <c r="AO149" s="8">
        <f>[26]fev!$BL151</f>
        <v>2007282</v>
      </c>
      <c r="AP149" s="8">
        <f>[27]mar!$BL151</f>
        <v>2568228</v>
      </c>
      <c r="AQ149" s="8">
        <f>[28]abr!$BL151</f>
        <v>2181118</v>
      </c>
      <c r="AR149" s="8"/>
      <c r="AS149" s="8"/>
      <c r="AT149" s="8"/>
      <c r="AU149" s="8"/>
      <c r="AV149" s="8"/>
      <c r="AW149" s="8"/>
      <c r="AX149" s="8"/>
      <c r="AY149" s="8"/>
    </row>
    <row r="150" spans="2:51" ht="33.75" outlineLevel="2" x14ac:dyDescent="0.25">
      <c r="B150" s="4" t="s">
        <v>107</v>
      </c>
      <c r="C150" s="5" t="s">
        <v>275</v>
      </c>
      <c r="D150" s="8">
        <v>662121</v>
      </c>
      <c r="E150" s="8">
        <v>433527</v>
      </c>
      <c r="F150" s="8">
        <v>628434</v>
      </c>
      <c r="G150" s="8">
        <v>761539</v>
      </c>
      <c r="H150" s="8">
        <v>558170</v>
      </c>
      <c r="I150" s="8">
        <v>723366</v>
      </c>
      <c r="J150" s="8">
        <v>782388</v>
      </c>
      <c r="K150" s="8">
        <v>475603</v>
      </c>
      <c r="L150" s="8">
        <v>538907</v>
      </c>
      <c r="M150" s="8">
        <v>905100</v>
      </c>
      <c r="N150" s="8">
        <v>731218</v>
      </c>
      <c r="O150" s="8">
        <v>961749</v>
      </c>
      <c r="P150" s="8">
        <f>[1]jan!$BL152</f>
        <v>669798</v>
      </c>
      <c r="Q150" s="8">
        <f>[2]fev!$BL152</f>
        <v>411159</v>
      </c>
      <c r="R150" s="8">
        <f>[3]mar!$BL152</f>
        <v>726237</v>
      </c>
      <c r="S150" s="8">
        <f>[4]abr!$BL152</f>
        <v>740514</v>
      </c>
      <c r="T150" s="8">
        <f>[5]maio!$BL152</f>
        <v>804994</v>
      </c>
      <c r="U150" s="8">
        <f>[6]jun!$BL152</f>
        <v>764476</v>
      </c>
      <c r="V150" s="8">
        <f>[7]jul!$BL152</f>
        <v>719860</v>
      </c>
      <c r="W150" s="8">
        <f>[8]ago!$BL152</f>
        <v>873839</v>
      </c>
      <c r="X150" s="8">
        <f>[9]set!$BL152</f>
        <v>613248</v>
      </c>
      <c r="Y150" s="8">
        <f>[10]out!$BL152</f>
        <v>988376</v>
      </c>
      <c r="Z150" s="8">
        <f>[11]nov!$BL152</f>
        <v>982787</v>
      </c>
      <c r="AA150" s="8">
        <f>[12]dez!$BL152</f>
        <v>740438</v>
      </c>
      <c r="AB150" s="8">
        <f>[13]jan!$BL152</f>
        <v>493978</v>
      </c>
      <c r="AC150" s="8">
        <f>[14]fev!$BL152</f>
        <v>885109</v>
      </c>
      <c r="AD150" s="8">
        <f>[15]mar!$BL152</f>
        <v>750010</v>
      </c>
      <c r="AE150" s="8">
        <f>[16]abr!$BL152</f>
        <v>819095</v>
      </c>
      <c r="AF150" s="8">
        <f>[17]maio!$BL152</f>
        <v>725303</v>
      </c>
      <c r="AG150" s="8">
        <f>[18]jun!$BL152</f>
        <v>666351</v>
      </c>
      <c r="AH150" s="8">
        <f>[19]jul!$BL152</f>
        <v>578425</v>
      </c>
      <c r="AI150" s="8">
        <f>[20]ago!$BL152</f>
        <v>801807</v>
      </c>
      <c r="AJ150" s="8">
        <f>[21]set!$BL152</f>
        <v>807989</v>
      </c>
      <c r="AK150" s="8">
        <f>[22]out!$BL152</f>
        <v>646914</v>
      </c>
      <c r="AL150" s="8">
        <f>[23]nov!$BL152</f>
        <v>713621</v>
      </c>
      <c r="AM150" s="8">
        <f>[24]dez!$BL152</f>
        <v>807077</v>
      </c>
      <c r="AN150" s="8">
        <f>[25]jan!$BL152</f>
        <v>679792</v>
      </c>
      <c r="AO150" s="8">
        <f>[26]fev!$BL152</f>
        <v>704184</v>
      </c>
      <c r="AP150" s="8">
        <f>[27]mar!$BL152</f>
        <v>702084</v>
      </c>
      <c r="AQ150" s="8">
        <f>[28]abr!$BL152</f>
        <v>628596</v>
      </c>
      <c r="AR150" s="8"/>
      <c r="AS150" s="8"/>
      <c r="AT150" s="8"/>
      <c r="AU150" s="8"/>
      <c r="AV150" s="8"/>
      <c r="AW150" s="8"/>
      <c r="AX150" s="8"/>
      <c r="AY150" s="8"/>
    </row>
    <row r="151" spans="2:51" ht="22.5" outlineLevel="2" x14ac:dyDescent="0.25">
      <c r="B151" s="4" t="s">
        <v>108</v>
      </c>
      <c r="C151" s="5" t="s">
        <v>276</v>
      </c>
      <c r="D151" s="8">
        <v>778030</v>
      </c>
      <c r="E151" s="8">
        <v>587089</v>
      </c>
      <c r="F151" s="8">
        <v>797807</v>
      </c>
      <c r="G151" s="8">
        <v>792636</v>
      </c>
      <c r="H151" s="8">
        <v>874417</v>
      </c>
      <c r="I151" s="8">
        <v>992902</v>
      </c>
      <c r="J151" s="8">
        <v>814170</v>
      </c>
      <c r="K151" s="8">
        <v>932781</v>
      </c>
      <c r="L151" s="8">
        <v>637657</v>
      </c>
      <c r="M151" s="8">
        <v>822511</v>
      </c>
      <c r="N151" s="8">
        <v>569847</v>
      </c>
      <c r="O151" s="8">
        <v>992360</v>
      </c>
      <c r="P151" s="8">
        <f>[1]jan!$BL153</f>
        <v>399868</v>
      </c>
      <c r="Q151" s="8">
        <f>[2]fev!$BL153</f>
        <v>634223</v>
      </c>
      <c r="R151" s="8">
        <f>[3]mar!$BL153</f>
        <v>820313</v>
      </c>
      <c r="S151" s="8">
        <f>[4]abr!$BL153</f>
        <v>990330</v>
      </c>
      <c r="T151" s="8">
        <f>[5]maio!$BL153</f>
        <v>1002660</v>
      </c>
      <c r="U151" s="8">
        <f>[6]jun!$BL153</f>
        <v>742932</v>
      </c>
      <c r="V151" s="8">
        <f>[7]jul!$BL153</f>
        <v>827973</v>
      </c>
      <c r="W151" s="8">
        <f>[8]ago!$BL153</f>
        <v>523857</v>
      </c>
      <c r="X151" s="8">
        <f>[9]set!$BL153</f>
        <v>607758</v>
      </c>
      <c r="Y151" s="8">
        <f>[10]out!$BL153</f>
        <v>644677</v>
      </c>
      <c r="Z151" s="8">
        <f>[11]nov!$BL153</f>
        <v>514438</v>
      </c>
      <c r="AA151" s="8">
        <f>[12]dez!$BL153</f>
        <v>934581</v>
      </c>
      <c r="AB151" s="8">
        <f>[13]jan!$BL153</f>
        <v>666524</v>
      </c>
      <c r="AC151" s="8">
        <f>[14]fev!$BL153</f>
        <v>799053</v>
      </c>
      <c r="AD151" s="8">
        <f>[15]mar!$BL153</f>
        <v>979566</v>
      </c>
      <c r="AE151" s="8">
        <f>[16]abr!$BL153</f>
        <v>937664</v>
      </c>
      <c r="AF151" s="8">
        <f>[17]maio!$BL153</f>
        <v>739709</v>
      </c>
      <c r="AG151" s="8">
        <f>[18]jun!$BL153</f>
        <v>341561</v>
      </c>
      <c r="AH151" s="8">
        <f>[19]jul!$BL153</f>
        <v>1129753</v>
      </c>
      <c r="AI151" s="8">
        <f>[20]ago!$BL153</f>
        <v>730949</v>
      </c>
      <c r="AJ151" s="8">
        <f>[21]set!$BL153</f>
        <v>1115572</v>
      </c>
      <c r="AK151" s="8">
        <f>[22]out!$BL153</f>
        <v>921442</v>
      </c>
      <c r="AL151" s="8">
        <f>[23]nov!$BL153</f>
        <v>853231</v>
      </c>
      <c r="AM151" s="8">
        <f>[24]dez!$BL153</f>
        <v>988977</v>
      </c>
      <c r="AN151" s="8">
        <f>[25]jan!$BL153</f>
        <v>401756</v>
      </c>
      <c r="AO151" s="8">
        <f>[26]fev!$BL153</f>
        <v>832775</v>
      </c>
      <c r="AP151" s="8">
        <f>[27]mar!$BL153</f>
        <v>796660</v>
      </c>
      <c r="AQ151" s="8">
        <f>[28]abr!$BL153</f>
        <v>931608</v>
      </c>
      <c r="AR151" s="8"/>
      <c r="AS151" s="8"/>
      <c r="AT151" s="8"/>
      <c r="AU151" s="8"/>
      <c r="AV151" s="8"/>
      <c r="AW151" s="8"/>
      <c r="AX151" s="8"/>
      <c r="AY151" s="8"/>
    </row>
    <row r="152" spans="2:51" outlineLevel="2" x14ac:dyDescent="0.25">
      <c r="B152" s="4" t="s">
        <v>109</v>
      </c>
      <c r="C152" s="5" t="s">
        <v>277</v>
      </c>
      <c r="D152" s="8">
        <v>210</v>
      </c>
      <c r="E152" s="8">
        <v>38398</v>
      </c>
      <c r="F152" s="8">
        <v>8688</v>
      </c>
      <c r="G152" s="8">
        <v>22879</v>
      </c>
      <c r="H152" s="8">
        <v>806</v>
      </c>
      <c r="I152" s="8">
        <v>43773</v>
      </c>
      <c r="J152" s="8">
        <v>4512</v>
      </c>
      <c r="K152" s="8">
        <v>123</v>
      </c>
      <c r="L152" s="8">
        <v>14124</v>
      </c>
      <c r="M152" s="8">
        <v>13307</v>
      </c>
      <c r="N152" s="8">
        <v>45504</v>
      </c>
      <c r="O152" s="8">
        <v>16461</v>
      </c>
      <c r="P152" s="8">
        <f>[1]jan!$BL154</f>
        <v>1088</v>
      </c>
      <c r="Q152" s="8">
        <f>[2]fev!$BL154</f>
        <v>3912</v>
      </c>
      <c r="R152" s="8">
        <f>[3]mar!$BL154</f>
        <v>2744</v>
      </c>
      <c r="S152" s="8">
        <f>[4]abr!$BL154</f>
        <v>2495</v>
      </c>
      <c r="T152" s="8">
        <f>[5]maio!$BL154</f>
        <v>6211</v>
      </c>
      <c r="U152" s="8">
        <f>[6]jun!$BL154</f>
        <v>5409</v>
      </c>
      <c r="V152" s="8">
        <f>[7]jul!$BL154</f>
        <v>11362</v>
      </c>
      <c r="W152" s="8">
        <f>[8]ago!$BL154</f>
        <v>1815</v>
      </c>
      <c r="X152" s="8">
        <f>[9]set!$BL154</f>
        <v>7276</v>
      </c>
      <c r="Y152" s="8">
        <f>[10]out!$BL154</f>
        <v>2282</v>
      </c>
      <c r="Z152" s="8">
        <f>[11]nov!$BL154</f>
        <v>24877</v>
      </c>
      <c r="AA152" s="8">
        <f>[12]dez!$BL154</f>
        <v>6031</v>
      </c>
      <c r="AB152" s="8">
        <f>[13]jan!$BL154</f>
        <v>9270</v>
      </c>
      <c r="AC152" s="8">
        <f>[14]fev!$BL154</f>
        <v>30409</v>
      </c>
      <c r="AD152" s="8">
        <f>[15]mar!$BL154</f>
        <v>6510</v>
      </c>
      <c r="AE152" s="8">
        <f>[16]abr!$BL154</f>
        <v>11391</v>
      </c>
      <c r="AF152" s="8">
        <f>[17]maio!$BL154</f>
        <v>1643</v>
      </c>
      <c r="AG152" s="8">
        <f>[18]jun!$BL154</f>
        <v>1980</v>
      </c>
      <c r="AH152" s="8">
        <f>[19]jul!$BL154</f>
        <v>8352</v>
      </c>
      <c r="AI152" s="8">
        <f>[20]ago!$BL154</f>
        <v>2525</v>
      </c>
      <c r="AJ152" s="8">
        <f>[21]set!$BL154</f>
        <v>1202</v>
      </c>
      <c r="AK152" s="8">
        <f>[22]out!$BL154</f>
        <v>37302</v>
      </c>
      <c r="AL152" s="8">
        <f>[23]nov!$BL154</f>
        <v>48716</v>
      </c>
      <c r="AM152" s="8">
        <f>[24]dez!$BL154</f>
        <v>752</v>
      </c>
      <c r="AN152" s="8">
        <f>[25]jan!$BL154</f>
        <v>6475</v>
      </c>
      <c r="AO152" s="8">
        <f>[26]fev!$BL154</f>
        <v>17988</v>
      </c>
      <c r="AP152" s="8">
        <f>[27]mar!$BL154</f>
        <v>50777</v>
      </c>
      <c r="AQ152" s="8">
        <f>[28]abr!$BL154</f>
        <v>7233</v>
      </c>
      <c r="AR152" s="8"/>
      <c r="AS152" s="8"/>
      <c r="AT152" s="8"/>
      <c r="AU152" s="8"/>
      <c r="AV152" s="8"/>
      <c r="AW152" s="8"/>
      <c r="AX152" s="8"/>
      <c r="AY152" s="8"/>
    </row>
    <row r="153" spans="2:51" ht="33.75" outlineLevel="2" x14ac:dyDescent="0.25">
      <c r="B153" s="4" t="s">
        <v>110</v>
      </c>
      <c r="C153" s="5" t="s">
        <v>278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f>[1]jan!$BL155</f>
        <v>0</v>
      </c>
      <c r="Q153" s="8">
        <f>[2]fev!$BL155</f>
        <v>0</v>
      </c>
      <c r="R153" s="8">
        <f>[3]mar!$BL155</f>
        <v>0</v>
      </c>
      <c r="S153" s="8">
        <f>[4]abr!$BL155</f>
        <v>0</v>
      </c>
      <c r="T153" s="8">
        <f>[5]maio!$BL155</f>
        <v>0</v>
      </c>
      <c r="U153" s="8">
        <f>[6]jun!$BL155</f>
        <v>0</v>
      </c>
      <c r="V153" s="8">
        <f>[7]jul!$BL155</f>
        <v>0</v>
      </c>
      <c r="W153" s="8">
        <f>[8]ago!$BL155</f>
        <v>0</v>
      </c>
      <c r="X153" s="8">
        <f>[9]set!$BL155</f>
        <v>0</v>
      </c>
      <c r="Y153" s="8">
        <f>[10]out!$BL155</f>
        <v>0</v>
      </c>
      <c r="Z153" s="8">
        <f>[11]nov!$BL155</f>
        <v>0</v>
      </c>
      <c r="AA153" s="8">
        <f>[12]dez!$BL155</f>
        <v>0</v>
      </c>
      <c r="AB153" s="8">
        <f>[13]jan!$BL155</f>
        <v>0</v>
      </c>
      <c r="AC153" s="8">
        <f>[14]fev!$BL155</f>
        <v>0</v>
      </c>
      <c r="AD153" s="8">
        <f>[15]mar!$BL155</f>
        <v>0</v>
      </c>
      <c r="AE153" s="8">
        <f>[16]abr!$BL155</f>
        <v>0</v>
      </c>
      <c r="AF153" s="8">
        <f>[17]maio!$BL155</f>
        <v>0</v>
      </c>
      <c r="AG153" s="8">
        <f>[18]jun!$BL155</f>
        <v>0</v>
      </c>
      <c r="AH153" s="8">
        <f>[19]jul!$BL155</f>
        <v>0</v>
      </c>
      <c r="AI153" s="8">
        <f>[20]ago!$BL155</f>
        <v>0</v>
      </c>
      <c r="AJ153" s="8">
        <f>[21]set!$BL155</f>
        <v>0</v>
      </c>
      <c r="AK153" s="8">
        <f>[22]out!$BL155</f>
        <v>0</v>
      </c>
      <c r="AL153" s="8">
        <f>[23]nov!$BL155</f>
        <v>0</v>
      </c>
      <c r="AM153" s="8">
        <f>[24]dez!$BL155</f>
        <v>0</v>
      </c>
      <c r="AN153" s="8">
        <f>[25]jan!$BL155</f>
        <v>0</v>
      </c>
      <c r="AO153" s="8">
        <f>[26]fev!$BL155</f>
        <v>0</v>
      </c>
      <c r="AP153" s="8">
        <f>[27]mar!$BL155</f>
        <v>0</v>
      </c>
      <c r="AQ153" s="8">
        <f>[28]abr!$BL155</f>
        <v>0</v>
      </c>
      <c r="AR153" s="8"/>
      <c r="AS153" s="8"/>
      <c r="AT153" s="8"/>
      <c r="AU153" s="8"/>
      <c r="AV153" s="8"/>
      <c r="AW153" s="8"/>
      <c r="AX153" s="8"/>
      <c r="AY153" s="8"/>
    </row>
    <row r="154" spans="2:51" ht="25.5" customHeight="1" outlineLevel="1" x14ac:dyDescent="0.25">
      <c r="B154" s="16">
        <v>34</v>
      </c>
      <c r="C154" s="17" t="s">
        <v>279</v>
      </c>
      <c r="D154" s="18">
        <v>101848474</v>
      </c>
      <c r="E154" s="18">
        <v>60298159</v>
      </c>
      <c r="F154" s="18">
        <v>79415629</v>
      </c>
      <c r="G154" s="18">
        <v>88028812</v>
      </c>
      <c r="H154" s="18">
        <v>91661092</v>
      </c>
      <c r="I154" s="18">
        <v>91141803</v>
      </c>
      <c r="J154" s="18">
        <v>115507317</v>
      </c>
      <c r="K154" s="18">
        <v>113405237</v>
      </c>
      <c r="L154" s="18">
        <v>92921496</v>
      </c>
      <c r="M154" s="18">
        <v>120503207</v>
      </c>
      <c r="N154" s="18">
        <v>99287657</v>
      </c>
      <c r="O154" s="18">
        <v>107043003</v>
      </c>
      <c r="P154" s="18">
        <f>[1]jan!$BL156</f>
        <v>71262029</v>
      </c>
      <c r="Q154" s="18">
        <f>[2]fev!$BL156</f>
        <v>71032479</v>
      </c>
      <c r="R154" s="18">
        <f>[3]mar!$BL156</f>
        <v>87133774</v>
      </c>
      <c r="S154" s="18">
        <f>[4]abr!$BL156</f>
        <v>105998068</v>
      </c>
      <c r="T154" s="18">
        <f>[5]maio!$BL156</f>
        <v>117779014</v>
      </c>
      <c r="U154" s="18">
        <f>[6]jun!$BL156</f>
        <v>115740640</v>
      </c>
      <c r="V154" s="18">
        <f>[7]jul!$BL156</f>
        <v>121818632</v>
      </c>
      <c r="W154" s="18">
        <f>[8]ago!$BL156</f>
        <v>134034236</v>
      </c>
      <c r="X154" s="18">
        <f>[9]set!$BL156</f>
        <v>141736168</v>
      </c>
      <c r="Y154" s="18">
        <f>[10]out!$BL156</f>
        <v>153383419</v>
      </c>
      <c r="Z154" s="18">
        <f>[11]nov!$BL156</f>
        <v>125625082</v>
      </c>
      <c r="AA154" s="18">
        <f>[12]dez!$BL156</f>
        <v>108868663</v>
      </c>
      <c r="AB154" s="18">
        <f>[13]jan!$BL156</f>
        <v>55430755</v>
      </c>
      <c r="AC154" s="18">
        <f>[14]fev!$BL156</f>
        <v>62668107</v>
      </c>
      <c r="AD154" s="18">
        <f>[15]mar!$BL156</f>
        <v>63681186</v>
      </c>
      <c r="AE154" s="18">
        <f>[16]abr!$BL156</f>
        <v>74950877</v>
      </c>
      <c r="AF154" s="18">
        <f>[17]maio!$BL156</f>
        <v>99348683</v>
      </c>
      <c r="AG154" s="18">
        <f>[18]jun!$BL156</f>
        <v>73536796</v>
      </c>
      <c r="AH154" s="18">
        <f>[19]jul!$BL156</f>
        <v>92787271</v>
      </c>
      <c r="AI154" s="18">
        <f>[20]ago!$BL156</f>
        <v>89988809</v>
      </c>
      <c r="AJ154" s="18">
        <f>[21]set!$BL156</f>
        <v>79722903</v>
      </c>
      <c r="AK154" s="18">
        <f>[22]out!$BL156</f>
        <v>87514800</v>
      </c>
      <c r="AL154" s="18">
        <f>[23]nov!$BL156</f>
        <v>82172241</v>
      </c>
      <c r="AM154" s="18">
        <f>[24]dez!$BL156</f>
        <v>87055428</v>
      </c>
      <c r="AN154" s="18">
        <f>[25]jan!$BL156</f>
        <v>51709060</v>
      </c>
      <c r="AO154" s="18">
        <f>[26]fev!$BL156</f>
        <v>62076914</v>
      </c>
      <c r="AP154" s="18">
        <f>[27]mar!$BL156</f>
        <v>112737412</v>
      </c>
      <c r="AQ154" s="18">
        <f>[28]abr!$BL156</f>
        <v>66389027</v>
      </c>
      <c r="AR154" s="18"/>
      <c r="AS154" s="18"/>
      <c r="AT154" s="18"/>
      <c r="AU154" s="18"/>
      <c r="AV154" s="18"/>
      <c r="AW154" s="18"/>
      <c r="AX154" s="18"/>
      <c r="AY154" s="18"/>
    </row>
    <row r="155" spans="2:51" ht="22.5" outlineLevel="2" x14ac:dyDescent="0.25">
      <c r="B155" s="4" t="s">
        <v>111</v>
      </c>
      <c r="C155" s="5" t="s">
        <v>280</v>
      </c>
      <c r="D155" s="8">
        <v>25047815</v>
      </c>
      <c r="E155" s="8">
        <v>2607746</v>
      </c>
      <c r="F155" s="8">
        <v>17344311</v>
      </c>
      <c r="G155" s="8">
        <v>18720728</v>
      </c>
      <c r="H155" s="8">
        <v>17266200</v>
      </c>
      <c r="I155" s="8">
        <v>11105253</v>
      </c>
      <c r="J155" s="8">
        <v>11305750</v>
      </c>
      <c r="K155" s="8">
        <v>14018642</v>
      </c>
      <c r="L155" s="8">
        <v>16811635</v>
      </c>
      <c r="M155" s="8">
        <v>14740473</v>
      </c>
      <c r="N155" s="8">
        <v>16601550</v>
      </c>
      <c r="O155" s="8">
        <v>5504911</v>
      </c>
      <c r="P155" s="8">
        <f>[1]jan!$BL157</f>
        <v>13257433</v>
      </c>
      <c r="Q155" s="8">
        <f>[2]fev!$BL157</f>
        <v>11406393</v>
      </c>
      <c r="R155" s="8">
        <f>[3]mar!$BL157</f>
        <v>17676984</v>
      </c>
      <c r="S155" s="8">
        <f>[4]abr!$BL157</f>
        <v>27887852</v>
      </c>
      <c r="T155" s="8">
        <f>[5]maio!$BL157</f>
        <v>49518987</v>
      </c>
      <c r="U155" s="8">
        <f>[6]jun!$BL157</f>
        <v>45495586</v>
      </c>
      <c r="V155" s="8">
        <f>[7]jul!$BL157</f>
        <v>36952625</v>
      </c>
      <c r="W155" s="8">
        <f>[8]ago!$BL157</f>
        <v>50262235</v>
      </c>
      <c r="X155" s="8">
        <f>[9]set!$BL157</f>
        <v>65160218</v>
      </c>
      <c r="Y155" s="8">
        <f>[10]out!$BL157</f>
        <v>70790626</v>
      </c>
      <c r="Z155" s="8">
        <f>[11]nov!$BL157</f>
        <v>45286156</v>
      </c>
      <c r="AA155" s="8">
        <f>[12]dez!$BL157</f>
        <v>22105797</v>
      </c>
      <c r="AB155" s="8">
        <f>[13]jan!$BL157</f>
        <v>3664896</v>
      </c>
      <c r="AC155" s="8">
        <f>[14]fev!$BL157</f>
        <v>2584471</v>
      </c>
      <c r="AD155" s="8">
        <f>[15]mar!$BL157</f>
        <v>2811733</v>
      </c>
      <c r="AE155" s="8">
        <f>[16]abr!$BL157</f>
        <v>18001379</v>
      </c>
      <c r="AF155" s="8">
        <f>[17]maio!$BL157</f>
        <v>38101305</v>
      </c>
      <c r="AG155" s="8">
        <f>[18]jun!$BL157</f>
        <v>17365801</v>
      </c>
      <c r="AH155" s="8">
        <f>[19]jul!$BL157</f>
        <v>16715969</v>
      </c>
      <c r="AI155" s="8">
        <f>[20]ago!$BL157</f>
        <v>23036601</v>
      </c>
      <c r="AJ155" s="8">
        <f>[21]set!$BL157</f>
        <v>8396042</v>
      </c>
      <c r="AK155" s="8">
        <f>[22]out!$BL157</f>
        <v>7923472</v>
      </c>
      <c r="AL155" s="8">
        <f>[23]nov!$BL157</f>
        <v>9163247</v>
      </c>
      <c r="AM155" s="8">
        <f>[24]dez!$BL157</f>
        <v>12718442</v>
      </c>
      <c r="AN155" s="8">
        <f>[25]jan!$BL157</f>
        <v>3444464</v>
      </c>
      <c r="AO155" s="8">
        <f>[26]fev!$BL157</f>
        <v>9920738</v>
      </c>
      <c r="AP155" s="8">
        <f>[27]mar!$BL157</f>
        <v>45068108</v>
      </c>
      <c r="AQ155" s="8">
        <f>[28]abr!$BL157</f>
        <v>9931946</v>
      </c>
      <c r="AR155" s="8"/>
      <c r="AS155" s="8"/>
      <c r="AT155" s="8"/>
      <c r="AU155" s="8"/>
      <c r="AV155" s="8"/>
      <c r="AW155" s="8"/>
      <c r="AX155" s="8"/>
      <c r="AY155" s="8"/>
    </row>
    <row r="156" spans="2:51" outlineLevel="2" x14ac:dyDescent="0.25">
      <c r="B156" s="4" t="s">
        <v>112</v>
      </c>
      <c r="C156" s="5" t="s">
        <v>281</v>
      </c>
      <c r="D156" s="8">
        <v>15550739</v>
      </c>
      <c r="E156" s="8">
        <v>610148</v>
      </c>
      <c r="F156" s="8">
        <v>2054810</v>
      </c>
      <c r="G156" s="8">
        <v>3824525</v>
      </c>
      <c r="H156" s="8">
        <v>14348414</v>
      </c>
      <c r="I156" s="8">
        <v>16785057</v>
      </c>
      <c r="J156" s="8">
        <v>21200176</v>
      </c>
      <c r="K156" s="8">
        <v>23812236</v>
      </c>
      <c r="L156" s="8">
        <v>14585009</v>
      </c>
      <c r="M156" s="8">
        <v>13896816</v>
      </c>
      <c r="N156" s="8">
        <v>11478415</v>
      </c>
      <c r="O156" s="8">
        <v>16215112</v>
      </c>
      <c r="P156" s="8">
        <f>[1]jan!$BL158</f>
        <v>4283957</v>
      </c>
      <c r="Q156" s="8">
        <f>[2]fev!$BL158</f>
        <v>1058142</v>
      </c>
      <c r="R156" s="8">
        <f>[3]mar!$BL158</f>
        <v>3138641</v>
      </c>
      <c r="S156" s="8">
        <f>[4]abr!$BL158</f>
        <v>15266651</v>
      </c>
      <c r="T156" s="8">
        <f>[5]maio!$BL158</f>
        <v>7712499</v>
      </c>
      <c r="U156" s="8">
        <f>[6]jun!$BL158</f>
        <v>10587577</v>
      </c>
      <c r="V156" s="8">
        <f>[7]jul!$BL158</f>
        <v>10350799</v>
      </c>
      <c r="W156" s="8">
        <f>[8]ago!$BL158</f>
        <v>8538996</v>
      </c>
      <c r="X156" s="8">
        <f>[9]set!$BL158</f>
        <v>6722011</v>
      </c>
      <c r="Y156" s="8">
        <f>[10]out!$BL158</f>
        <v>10361386</v>
      </c>
      <c r="Z156" s="8">
        <f>[11]nov!$BL158</f>
        <v>14162766</v>
      </c>
      <c r="AA156" s="8">
        <f>[12]dez!$BL158</f>
        <v>22692520</v>
      </c>
      <c r="AB156" s="8">
        <f>[13]jan!$BL158</f>
        <v>7770199</v>
      </c>
      <c r="AC156" s="8">
        <f>[14]fev!$BL158</f>
        <v>9509445</v>
      </c>
      <c r="AD156" s="8">
        <f>[15]mar!$BL158</f>
        <v>4071505</v>
      </c>
      <c r="AE156" s="8">
        <f>[16]abr!$BL158</f>
        <v>4592412</v>
      </c>
      <c r="AF156" s="8">
        <f>[17]maio!$BL158</f>
        <v>9029131</v>
      </c>
      <c r="AG156" s="8">
        <f>[18]jun!$BL158</f>
        <v>3424293</v>
      </c>
      <c r="AH156" s="8">
        <f>[19]jul!$BL158</f>
        <v>7500461</v>
      </c>
      <c r="AI156" s="8">
        <f>[20]ago!$BL158</f>
        <v>7432868</v>
      </c>
      <c r="AJ156" s="8">
        <f>[21]set!$BL158</f>
        <v>4372282</v>
      </c>
      <c r="AK156" s="8">
        <f>[22]out!$BL158</f>
        <v>15706475</v>
      </c>
      <c r="AL156" s="8">
        <f>[23]nov!$BL158</f>
        <v>14978808</v>
      </c>
      <c r="AM156" s="8">
        <f>[24]dez!$BL158</f>
        <v>12033787</v>
      </c>
      <c r="AN156" s="8">
        <f>[25]jan!$BL158</f>
        <v>9344515</v>
      </c>
      <c r="AO156" s="8">
        <f>[26]fev!$BL158</f>
        <v>12983447</v>
      </c>
      <c r="AP156" s="8">
        <f>[27]mar!$BL158</f>
        <v>13884158</v>
      </c>
      <c r="AQ156" s="8">
        <f>[28]abr!$BL158</f>
        <v>5772471</v>
      </c>
      <c r="AR156" s="8"/>
      <c r="AS156" s="8"/>
      <c r="AT156" s="8"/>
      <c r="AU156" s="8"/>
      <c r="AV156" s="8"/>
      <c r="AW156" s="8"/>
      <c r="AX156" s="8"/>
      <c r="AY156" s="8"/>
    </row>
    <row r="157" spans="2:51" outlineLevel="2" x14ac:dyDescent="0.25">
      <c r="B157" s="4" t="s">
        <v>113</v>
      </c>
      <c r="C157" s="5" t="s">
        <v>282</v>
      </c>
      <c r="D157" s="8">
        <v>21844808</v>
      </c>
      <c r="E157" s="8">
        <v>17837857</v>
      </c>
      <c r="F157" s="8">
        <v>18495227</v>
      </c>
      <c r="G157" s="8">
        <v>23251291</v>
      </c>
      <c r="H157" s="8">
        <v>19814454</v>
      </c>
      <c r="I157" s="8">
        <v>23728977</v>
      </c>
      <c r="J157" s="8">
        <v>39438968</v>
      </c>
      <c r="K157" s="8">
        <v>28466420</v>
      </c>
      <c r="L157" s="8">
        <v>21750652</v>
      </c>
      <c r="M157" s="8">
        <v>43845131</v>
      </c>
      <c r="N157" s="8">
        <v>35660054</v>
      </c>
      <c r="O157" s="8">
        <v>47329261</v>
      </c>
      <c r="P157" s="8">
        <f>[1]jan!$BL159</f>
        <v>16902613</v>
      </c>
      <c r="Q157" s="8">
        <f>[2]fev!$BL159</f>
        <v>21044760</v>
      </c>
      <c r="R157" s="8">
        <f>[3]mar!$BL159</f>
        <v>27334211</v>
      </c>
      <c r="S157" s="8">
        <f>[4]abr!$BL159</f>
        <v>23895458</v>
      </c>
      <c r="T157" s="8">
        <f>[5]maio!$BL159</f>
        <v>17979623</v>
      </c>
      <c r="U157" s="8">
        <f>[6]jun!$BL159</f>
        <v>21621452</v>
      </c>
      <c r="V157" s="8">
        <f>[7]jul!$BL159</f>
        <v>27888006</v>
      </c>
      <c r="W157" s="8">
        <f>[8]ago!$BL159</f>
        <v>34708935</v>
      </c>
      <c r="X157" s="8">
        <f>[9]set!$BL159</f>
        <v>29325565</v>
      </c>
      <c r="Y157" s="8">
        <f>[10]out!$BL159</f>
        <v>27799001</v>
      </c>
      <c r="Z157" s="8">
        <f>[11]nov!$BL159</f>
        <v>32293124</v>
      </c>
      <c r="AA157" s="8">
        <f>[12]dez!$BL159</f>
        <v>30328301</v>
      </c>
      <c r="AB157" s="8">
        <f>[13]jan!$BL159</f>
        <v>15496670</v>
      </c>
      <c r="AC157" s="8">
        <f>[14]fev!$BL159</f>
        <v>14213592</v>
      </c>
      <c r="AD157" s="8">
        <f>[15]mar!$BL159</f>
        <v>21458093</v>
      </c>
      <c r="AE157" s="8">
        <f>[16]abr!$BL159</f>
        <v>14943333</v>
      </c>
      <c r="AF157" s="8">
        <f>[17]maio!$BL159</f>
        <v>16233180</v>
      </c>
      <c r="AG157" s="8">
        <f>[18]jun!$BL159</f>
        <v>19016455</v>
      </c>
      <c r="AH157" s="8">
        <f>[19]jul!$BL159</f>
        <v>30240047</v>
      </c>
      <c r="AI157" s="8">
        <f>[20]ago!$BL159</f>
        <v>23480751</v>
      </c>
      <c r="AJ157" s="8">
        <f>[21]set!$BL159</f>
        <v>28341811</v>
      </c>
      <c r="AK157" s="8">
        <f>[22]out!$BL159</f>
        <v>23139925</v>
      </c>
      <c r="AL157" s="8">
        <f>[23]nov!$BL159</f>
        <v>26657619</v>
      </c>
      <c r="AM157" s="8">
        <f>[24]dez!$BL159</f>
        <v>27033025</v>
      </c>
      <c r="AN157" s="8">
        <f>[25]jan!$BL159</f>
        <v>12165932</v>
      </c>
      <c r="AO157" s="8">
        <f>[26]fev!$BL159</f>
        <v>10529419</v>
      </c>
      <c r="AP157" s="8">
        <f>[27]mar!$BL159</f>
        <v>15722918</v>
      </c>
      <c r="AQ157" s="8">
        <f>[28]abr!$BL159</f>
        <v>14980862</v>
      </c>
      <c r="AR157" s="8"/>
      <c r="AS157" s="8"/>
      <c r="AT157" s="8"/>
      <c r="AU157" s="8"/>
      <c r="AV157" s="8"/>
      <c r="AW157" s="8"/>
      <c r="AX157" s="8"/>
      <c r="AY157" s="8"/>
    </row>
    <row r="158" spans="2:51" ht="22.5" outlineLevel="2" x14ac:dyDescent="0.25">
      <c r="B158" s="4" t="s">
        <v>114</v>
      </c>
      <c r="C158" s="5" t="s">
        <v>283</v>
      </c>
      <c r="D158" s="8">
        <v>35406536</v>
      </c>
      <c r="E158" s="8">
        <v>39039500</v>
      </c>
      <c r="F158" s="8">
        <v>41308227</v>
      </c>
      <c r="G158" s="8">
        <v>42046817</v>
      </c>
      <c r="H158" s="8">
        <v>40103583</v>
      </c>
      <c r="I158" s="8">
        <v>39176836</v>
      </c>
      <c r="J158" s="8">
        <v>43419672</v>
      </c>
      <c r="K158" s="8">
        <v>47076718</v>
      </c>
      <c r="L158" s="8">
        <v>39559050</v>
      </c>
      <c r="M158" s="8">
        <v>47810917</v>
      </c>
      <c r="N158" s="8">
        <v>35298905</v>
      </c>
      <c r="O158" s="8">
        <v>37663616</v>
      </c>
      <c r="P158" s="8">
        <f>[1]jan!$BL160</f>
        <v>36714798</v>
      </c>
      <c r="Q158" s="8">
        <f>[2]fev!$BL160</f>
        <v>37143092</v>
      </c>
      <c r="R158" s="8">
        <f>[3]mar!$BL160</f>
        <v>38779980</v>
      </c>
      <c r="S158" s="8">
        <f>[4]abr!$BL160</f>
        <v>38537535</v>
      </c>
      <c r="T158" s="8">
        <f>[5]maio!$BL160</f>
        <v>40812104</v>
      </c>
      <c r="U158" s="8">
        <f>[6]jun!$BL160</f>
        <v>37420382</v>
      </c>
      <c r="V158" s="8">
        <f>[7]jul!$BL160</f>
        <v>45264235</v>
      </c>
      <c r="W158" s="8">
        <f>[8]ago!$BL160</f>
        <v>40007859</v>
      </c>
      <c r="X158" s="8">
        <f>[9]set!$BL160</f>
        <v>40249549</v>
      </c>
      <c r="Y158" s="8">
        <f>[10]out!$BL160</f>
        <v>43537692</v>
      </c>
      <c r="Z158" s="8">
        <f>[11]nov!$BL160</f>
        <v>33640581</v>
      </c>
      <c r="AA158" s="8">
        <f>[12]dez!$BL160</f>
        <v>33160913</v>
      </c>
      <c r="AB158" s="8">
        <f>[13]jan!$BL160</f>
        <v>28478294</v>
      </c>
      <c r="AC158" s="8">
        <f>[14]fev!$BL160</f>
        <v>35038929</v>
      </c>
      <c r="AD158" s="8">
        <f>[15]mar!$BL160</f>
        <v>35034724</v>
      </c>
      <c r="AE158" s="8">
        <f>[16]abr!$BL160</f>
        <v>36772192</v>
      </c>
      <c r="AF158" s="8">
        <f>[17]maio!$BL160</f>
        <v>35456921</v>
      </c>
      <c r="AG158" s="8">
        <f>[18]jun!$BL160</f>
        <v>33353475</v>
      </c>
      <c r="AH158" s="8">
        <f>[19]jul!$BL160</f>
        <v>37144465</v>
      </c>
      <c r="AI158" s="8">
        <f>[20]ago!$BL160</f>
        <v>35517030</v>
      </c>
      <c r="AJ158" s="8">
        <f>[21]set!$BL160</f>
        <v>36359199</v>
      </c>
      <c r="AK158" s="8">
        <f>[22]out!$BL160</f>
        <v>39421890</v>
      </c>
      <c r="AL158" s="8">
        <f>[23]nov!$BL160</f>
        <v>28085793</v>
      </c>
      <c r="AM158" s="8">
        <f>[24]dez!$BL160</f>
        <v>34879287</v>
      </c>
      <c r="AN158" s="8">
        <f>[25]jan!$BL160</f>
        <v>25438831</v>
      </c>
      <c r="AO158" s="8">
        <f>[26]fev!$BL160</f>
        <v>28619275</v>
      </c>
      <c r="AP158" s="8">
        <f>[27]mar!$BL160</f>
        <v>37735772</v>
      </c>
      <c r="AQ158" s="8">
        <f>[28]abr!$BL160</f>
        <v>33827966</v>
      </c>
      <c r="AR158" s="8"/>
      <c r="AS158" s="8"/>
      <c r="AT158" s="8"/>
      <c r="AU158" s="8"/>
      <c r="AV158" s="8"/>
      <c r="AW158" s="8"/>
      <c r="AX158" s="8"/>
      <c r="AY158" s="8"/>
    </row>
    <row r="159" spans="2:51" ht="22.5" outlineLevel="2" x14ac:dyDescent="0.25">
      <c r="B159" s="4" t="s">
        <v>115</v>
      </c>
      <c r="C159" s="5" t="s">
        <v>284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f>[1]jan!$BL161</f>
        <v>0</v>
      </c>
      <c r="Q159" s="8">
        <f>[2]fev!$BL161</f>
        <v>0</v>
      </c>
      <c r="R159" s="8">
        <f>[3]mar!$BL161</f>
        <v>0</v>
      </c>
      <c r="S159" s="8">
        <f>[4]abr!$BL161</f>
        <v>0</v>
      </c>
      <c r="T159" s="8">
        <f>[5]maio!$BL161</f>
        <v>0</v>
      </c>
      <c r="U159" s="8">
        <f>[6]jun!$BL161</f>
        <v>0</v>
      </c>
      <c r="V159" s="8">
        <f>[7]jul!$BL161</f>
        <v>0</v>
      </c>
      <c r="W159" s="8">
        <f>[8]ago!$BL161</f>
        <v>0</v>
      </c>
      <c r="X159" s="8">
        <f>[9]set!$BL161</f>
        <v>0</v>
      </c>
      <c r="Y159" s="8">
        <f>[10]out!$BL161</f>
        <v>0</v>
      </c>
      <c r="Z159" s="8">
        <f>[11]nov!$BL161</f>
        <v>0</v>
      </c>
      <c r="AA159" s="8">
        <f>[12]dez!$BL161</f>
        <v>0</v>
      </c>
      <c r="AB159" s="8">
        <f>[13]jan!$BL161</f>
        <v>0</v>
      </c>
      <c r="AC159" s="8">
        <f>[14]fev!$BL161</f>
        <v>0</v>
      </c>
      <c r="AD159" s="8">
        <f>[15]mar!$BL161</f>
        <v>0</v>
      </c>
      <c r="AE159" s="8">
        <f>[16]abr!$BL161</f>
        <v>0</v>
      </c>
      <c r="AF159" s="8">
        <f>[17]maio!$BL161</f>
        <v>0</v>
      </c>
      <c r="AG159" s="8">
        <f>[18]jun!$BL161</f>
        <v>0</v>
      </c>
      <c r="AH159" s="8">
        <f>[19]jul!$BL161</f>
        <v>0</v>
      </c>
      <c r="AI159" s="8">
        <f>[20]ago!$BL161</f>
        <v>0</v>
      </c>
      <c r="AJ159" s="8">
        <f>[21]set!$BL161</f>
        <v>0</v>
      </c>
      <c r="AK159" s="8">
        <f>[22]out!$BL161</f>
        <v>0</v>
      </c>
      <c r="AL159" s="8">
        <f>[23]nov!$BL161</f>
        <v>0</v>
      </c>
      <c r="AM159" s="8">
        <f>[24]dez!$BL161</f>
        <v>0</v>
      </c>
      <c r="AN159" s="8">
        <f>[25]jan!$BL161</f>
        <v>0</v>
      </c>
      <c r="AO159" s="8">
        <f>[26]fev!$BL161</f>
        <v>0</v>
      </c>
      <c r="AP159" s="8">
        <f>[27]mar!$BL161</f>
        <v>0</v>
      </c>
      <c r="AQ159" s="8">
        <f>[28]abr!$BL161</f>
        <v>0</v>
      </c>
      <c r="AR159" s="8"/>
      <c r="AS159" s="8"/>
      <c r="AT159" s="8"/>
      <c r="AU159" s="8"/>
      <c r="AV159" s="8"/>
      <c r="AW159" s="8"/>
      <c r="AX159" s="8"/>
      <c r="AY159" s="8"/>
    </row>
    <row r="160" spans="2:51" outlineLevel="2" x14ac:dyDescent="0.25">
      <c r="B160" s="4"/>
      <c r="C160" s="33" t="s">
        <v>314</v>
      </c>
      <c r="D160" s="8">
        <v>3998576</v>
      </c>
      <c r="E160" s="8">
        <v>202908</v>
      </c>
      <c r="F160" s="8">
        <v>213054</v>
      </c>
      <c r="G160" s="8">
        <v>185451</v>
      </c>
      <c r="H160" s="8">
        <v>128441</v>
      </c>
      <c r="I160" s="8">
        <v>345680</v>
      </c>
      <c r="J160" s="8">
        <v>142751</v>
      </c>
      <c r="K160" s="8">
        <v>31221</v>
      </c>
      <c r="L160" s="8">
        <v>215150</v>
      </c>
      <c r="M160" s="8">
        <v>209870</v>
      </c>
      <c r="N160" s="8">
        <v>248733</v>
      </c>
      <c r="O160" s="8">
        <v>330103</v>
      </c>
      <c r="P160" s="8">
        <f>[1]jan!$BL162</f>
        <v>103228</v>
      </c>
      <c r="Q160" s="8">
        <f>[2]fev!$BL162</f>
        <v>380092</v>
      </c>
      <c r="R160" s="8">
        <f>[3]mar!$BL162</f>
        <v>203958</v>
      </c>
      <c r="S160" s="8">
        <f>[4]abr!$BL162</f>
        <v>410572</v>
      </c>
      <c r="T160" s="8">
        <f>[5]maio!$BL162</f>
        <v>1755801</v>
      </c>
      <c r="U160" s="8">
        <f>[6]jun!$BL162</f>
        <v>615643</v>
      </c>
      <c r="V160" s="8">
        <f>[7]jul!$BL162</f>
        <v>1362967</v>
      </c>
      <c r="W160" s="8">
        <f>[8]ago!$BL162</f>
        <v>516211</v>
      </c>
      <c r="X160" s="8">
        <f>[9]set!$BL162</f>
        <v>278825</v>
      </c>
      <c r="Y160" s="8">
        <f>[10]out!$BL162</f>
        <v>894714</v>
      </c>
      <c r="Z160" s="8">
        <f>[11]nov!$BL162</f>
        <v>242455</v>
      </c>
      <c r="AA160" s="8">
        <f>[12]dez!$BL162</f>
        <v>581132</v>
      </c>
      <c r="AB160" s="8">
        <f>[13]jan!$BL162</f>
        <v>20696</v>
      </c>
      <c r="AC160" s="8">
        <f>[14]fev!$BL162</f>
        <v>1321670</v>
      </c>
      <c r="AD160" s="8">
        <f>[15]mar!$BL162</f>
        <v>305131</v>
      </c>
      <c r="AE160" s="8">
        <f>[16]abr!$BL162</f>
        <v>641561</v>
      </c>
      <c r="AF160" s="8">
        <f>[17]maio!$BL162</f>
        <v>528146</v>
      </c>
      <c r="AG160" s="8">
        <f>[18]jun!$BL162</f>
        <v>376772</v>
      </c>
      <c r="AH160" s="8">
        <f>[19]jul!$BL162</f>
        <v>1186329</v>
      </c>
      <c r="AI160" s="8">
        <f>[20]ago!$BL162</f>
        <v>521559</v>
      </c>
      <c r="AJ160" s="8">
        <f>[21]set!$BL162</f>
        <v>2253569</v>
      </c>
      <c r="AK160" s="8">
        <f>[22]out!$BL162</f>
        <v>1323038</v>
      </c>
      <c r="AL160" s="8">
        <f>[23]nov!$BL162</f>
        <v>3286774</v>
      </c>
      <c r="AM160" s="8">
        <f>[24]dez!$BL162</f>
        <v>390887</v>
      </c>
      <c r="AN160" s="8">
        <f>[25]jan!$BL162</f>
        <v>1315318</v>
      </c>
      <c r="AO160" s="8">
        <f>[26]fev!$BL162</f>
        <v>24035</v>
      </c>
      <c r="AP160" s="8">
        <f>[27]mar!$BL162</f>
        <v>326456</v>
      </c>
      <c r="AQ160" s="8">
        <f>[28]abr!$BL162</f>
        <v>1875782</v>
      </c>
      <c r="AR160" s="8"/>
      <c r="AS160" s="8"/>
      <c r="AT160" s="8"/>
      <c r="AU160" s="8"/>
      <c r="AV160" s="8"/>
      <c r="AW160" s="8"/>
      <c r="AX160" s="8"/>
      <c r="AY160" s="8"/>
    </row>
    <row r="161" spans="2:51" ht="25.5" outlineLevel="1" x14ac:dyDescent="0.25">
      <c r="B161" s="16">
        <v>35</v>
      </c>
      <c r="C161" s="17" t="s">
        <v>285</v>
      </c>
      <c r="D161" s="18">
        <v>487378</v>
      </c>
      <c r="E161" s="18">
        <v>274054</v>
      </c>
      <c r="F161" s="18">
        <v>398048</v>
      </c>
      <c r="G161" s="18">
        <v>459642</v>
      </c>
      <c r="H161" s="18">
        <v>671994</v>
      </c>
      <c r="I161" s="18">
        <v>412986</v>
      </c>
      <c r="J161" s="18">
        <v>477198</v>
      </c>
      <c r="K161" s="18">
        <v>573194</v>
      </c>
      <c r="L161" s="18">
        <v>349538</v>
      </c>
      <c r="M161" s="18">
        <v>567565</v>
      </c>
      <c r="N161" s="18">
        <v>528965</v>
      </c>
      <c r="O161" s="18">
        <v>361357</v>
      </c>
      <c r="P161" s="18">
        <f>[1]jan!$BL163</f>
        <v>525363</v>
      </c>
      <c r="Q161" s="18">
        <f>[2]fev!$BL163</f>
        <v>440369</v>
      </c>
      <c r="R161" s="18">
        <f>[3]mar!$BL163</f>
        <v>750805</v>
      </c>
      <c r="S161" s="18">
        <f>[4]abr!$BL163</f>
        <v>542927</v>
      </c>
      <c r="T161" s="18">
        <f>[5]maio!$BL163</f>
        <v>410303</v>
      </c>
      <c r="U161" s="18">
        <f>[6]jun!$BL163</f>
        <v>1627451304</v>
      </c>
      <c r="V161" s="18">
        <f>[7]jul!$BL163</f>
        <v>680315</v>
      </c>
      <c r="W161" s="18">
        <f>[8]ago!$BL163</f>
        <v>1121384</v>
      </c>
      <c r="X161" s="18">
        <f>[9]set!$BL163</f>
        <v>756126</v>
      </c>
      <c r="Y161" s="18">
        <f>[10]out!$BL163</f>
        <v>1937559802</v>
      </c>
      <c r="Z161" s="18">
        <f>[11]nov!$BL163</f>
        <v>1209896711</v>
      </c>
      <c r="AA161" s="18">
        <f>[12]dez!$BL163</f>
        <v>3041337</v>
      </c>
      <c r="AB161" s="18">
        <f>[13]jan!$BL163</f>
        <v>2290648</v>
      </c>
      <c r="AC161" s="18">
        <f>[14]fev!$BL163</f>
        <v>1045790</v>
      </c>
      <c r="AD161" s="18">
        <f>[15]mar!$BL163</f>
        <v>1258093</v>
      </c>
      <c r="AE161" s="18">
        <f>[16]abr!$BL163</f>
        <v>767883</v>
      </c>
      <c r="AF161" s="18">
        <f>[17]maio!$BL163</f>
        <v>1211697</v>
      </c>
      <c r="AG161" s="18">
        <f>[18]jun!$BL163</f>
        <v>937653</v>
      </c>
      <c r="AH161" s="18">
        <f>[19]jul!$BL163</f>
        <v>1028189</v>
      </c>
      <c r="AI161" s="18">
        <f>[20]ago!$BL163</f>
        <v>1217478</v>
      </c>
      <c r="AJ161" s="18">
        <f>[21]set!$BL163</f>
        <v>636262</v>
      </c>
      <c r="AK161" s="18">
        <f>[22]out!$BL163</f>
        <v>836547</v>
      </c>
      <c r="AL161" s="18">
        <f>[23]nov!$BL163</f>
        <v>715539</v>
      </c>
      <c r="AM161" s="18">
        <f>[24]dez!$BL163</f>
        <v>839645</v>
      </c>
      <c r="AN161" s="18">
        <f>[25]jan!$BL163</f>
        <v>461125</v>
      </c>
      <c r="AO161" s="18">
        <f>[26]fev!$BL163</f>
        <v>851979</v>
      </c>
      <c r="AP161" s="18">
        <f>[27]mar!$BL163</f>
        <v>731008</v>
      </c>
      <c r="AQ161" s="18">
        <f>[28]abr!$BL163</f>
        <v>668286</v>
      </c>
      <c r="AR161" s="18"/>
      <c r="AS161" s="18"/>
      <c r="AT161" s="18"/>
      <c r="AU161" s="18"/>
      <c r="AV161" s="18"/>
      <c r="AW161" s="18"/>
      <c r="AX161" s="18"/>
      <c r="AY161" s="18"/>
    </row>
    <row r="162" spans="2:51" outlineLevel="2" x14ac:dyDescent="0.25">
      <c r="B162" s="4" t="s">
        <v>116</v>
      </c>
      <c r="C162" s="5" t="s">
        <v>286</v>
      </c>
      <c r="D162" s="8">
        <v>1574</v>
      </c>
      <c r="E162" s="8">
        <v>4133</v>
      </c>
      <c r="F162" s="8">
        <v>0</v>
      </c>
      <c r="G162" s="8">
        <v>0</v>
      </c>
      <c r="H162" s="8">
        <v>0</v>
      </c>
      <c r="I162" s="8">
        <v>71018</v>
      </c>
      <c r="J162" s="8">
        <v>0</v>
      </c>
      <c r="K162" s="8">
        <v>11685</v>
      </c>
      <c r="L162" s="8">
        <v>0</v>
      </c>
      <c r="M162" s="8">
        <v>6600</v>
      </c>
      <c r="N162" s="8">
        <v>6000</v>
      </c>
      <c r="O162" s="8">
        <v>0</v>
      </c>
      <c r="P162" s="8">
        <f>[1]jan!$BL164</f>
        <v>5290</v>
      </c>
      <c r="Q162" s="8">
        <f>[2]fev!$BL164</f>
        <v>0</v>
      </c>
      <c r="R162" s="8">
        <f>[3]mar!$BL164</f>
        <v>39991</v>
      </c>
      <c r="S162" s="8">
        <f>[4]abr!$BL164</f>
        <v>0</v>
      </c>
      <c r="T162" s="8">
        <f>[5]maio!$BL164</f>
        <v>220</v>
      </c>
      <c r="U162" s="8">
        <f>[6]jun!$BL164</f>
        <v>1626712885</v>
      </c>
      <c r="V162" s="8">
        <f>[7]jul!$BL164</f>
        <v>0</v>
      </c>
      <c r="W162" s="8">
        <f>[8]ago!$BL164</f>
        <v>86</v>
      </c>
      <c r="X162" s="8">
        <f>[9]set!$BL164</f>
        <v>0</v>
      </c>
      <c r="Y162" s="8">
        <f>[10]out!$BL164</f>
        <v>1936700642</v>
      </c>
      <c r="Z162" s="8">
        <f>[11]nov!$BL164</f>
        <v>1209279971</v>
      </c>
      <c r="AA162" s="8">
        <f>[12]dez!$BL164</f>
        <v>0</v>
      </c>
      <c r="AB162" s="8">
        <f>[13]jan!$BL164</f>
        <v>357</v>
      </c>
      <c r="AC162" s="8">
        <f>[14]fev!$BL164</f>
        <v>0</v>
      </c>
      <c r="AD162" s="8">
        <f>[15]mar!$BL164</f>
        <v>0</v>
      </c>
      <c r="AE162" s="8">
        <f>[16]abr!$BL164</f>
        <v>0</v>
      </c>
      <c r="AF162" s="8">
        <f>[17]maio!$BL164</f>
        <v>2876</v>
      </c>
      <c r="AG162" s="8">
        <f>[18]jun!$BL164</f>
        <v>0</v>
      </c>
      <c r="AH162" s="8">
        <f>[19]jul!$BL164</f>
        <v>1000</v>
      </c>
      <c r="AI162" s="8">
        <f>[20]ago!$BL164</f>
        <v>28050</v>
      </c>
      <c r="AJ162" s="8">
        <f>[21]set!$BL164</f>
        <v>4305</v>
      </c>
      <c r="AK162" s="8">
        <f>[22]out!$BL164</f>
        <v>6160</v>
      </c>
      <c r="AL162" s="8">
        <f>[23]nov!$BL164</f>
        <v>476</v>
      </c>
      <c r="AM162" s="8">
        <f>[24]dez!$BL164</f>
        <v>48874</v>
      </c>
      <c r="AN162" s="8">
        <f>[25]jan!$BL164</f>
        <v>0</v>
      </c>
      <c r="AO162" s="8">
        <f>[26]fev!$BL164</f>
        <v>5144</v>
      </c>
      <c r="AP162" s="8">
        <f>[27]mar!$BL164</f>
        <v>1527</v>
      </c>
      <c r="AQ162" s="8">
        <f>[28]abr!$BL164</f>
        <v>0</v>
      </c>
      <c r="AR162" s="8"/>
      <c r="AS162" s="8"/>
      <c r="AT162" s="8"/>
      <c r="AU162" s="8"/>
      <c r="AV162" s="8"/>
      <c r="AW162" s="8"/>
      <c r="AX162" s="8"/>
      <c r="AY162" s="8"/>
    </row>
    <row r="163" spans="2:51" ht="22.5" outlineLevel="2" x14ac:dyDescent="0.25">
      <c r="B163" s="4" t="s">
        <v>117</v>
      </c>
      <c r="C163" s="5" t="s">
        <v>287</v>
      </c>
      <c r="D163" s="8">
        <v>0</v>
      </c>
      <c r="E163" s="8">
        <v>0</v>
      </c>
      <c r="F163" s="8">
        <v>29010</v>
      </c>
      <c r="G163" s="8">
        <v>19</v>
      </c>
      <c r="H163" s="8">
        <v>331</v>
      </c>
      <c r="I163" s="8">
        <v>0</v>
      </c>
      <c r="J163" s="8">
        <v>7754</v>
      </c>
      <c r="K163" s="8">
        <v>6061</v>
      </c>
      <c r="L163" s="8">
        <v>0</v>
      </c>
      <c r="M163" s="8">
        <v>85161</v>
      </c>
      <c r="N163" s="8">
        <v>172353</v>
      </c>
      <c r="O163" s="8">
        <v>103391</v>
      </c>
      <c r="P163" s="8">
        <f>[1]jan!$BL165</f>
        <v>6071</v>
      </c>
      <c r="Q163" s="8">
        <f>[2]fev!$BL165</f>
        <v>105081</v>
      </c>
      <c r="R163" s="8">
        <f>[3]mar!$BL165</f>
        <v>280800</v>
      </c>
      <c r="S163" s="8">
        <f>[4]abr!$BL165</f>
        <v>142621</v>
      </c>
      <c r="T163" s="8">
        <f>[5]maio!$BL165</f>
        <v>0</v>
      </c>
      <c r="U163" s="8">
        <f>[6]jun!$BL165</f>
        <v>378640</v>
      </c>
      <c r="V163" s="8">
        <f>[7]jul!$BL165</f>
        <v>140478</v>
      </c>
      <c r="W163" s="8">
        <f>[8]ago!$BL165</f>
        <v>670967</v>
      </c>
      <c r="X163" s="8">
        <f>[9]set!$BL165</f>
        <v>280800</v>
      </c>
      <c r="Y163" s="8">
        <f>[10]out!$BL165</f>
        <v>355002</v>
      </c>
      <c r="Z163" s="8">
        <f>[11]nov!$BL165</f>
        <v>172835</v>
      </c>
      <c r="AA163" s="8">
        <f>[12]dez!$BL165</f>
        <v>2608850</v>
      </c>
      <c r="AB163" s="8">
        <f>[13]jan!$BL165</f>
        <v>1790736</v>
      </c>
      <c r="AC163" s="8">
        <f>[14]fev!$BL165</f>
        <v>585000</v>
      </c>
      <c r="AD163" s="8">
        <f>[15]mar!$BL165</f>
        <v>771693</v>
      </c>
      <c r="AE163" s="8">
        <f>[16]abr!$BL165</f>
        <v>219561</v>
      </c>
      <c r="AF163" s="8">
        <f>[17]maio!$BL165</f>
        <v>557200</v>
      </c>
      <c r="AG163" s="8">
        <f>[18]jun!$BL165</f>
        <v>474182</v>
      </c>
      <c r="AH163" s="8">
        <f>[19]jul!$BL165</f>
        <v>582043</v>
      </c>
      <c r="AI163" s="8">
        <f>[20]ago!$BL165</f>
        <v>674770</v>
      </c>
      <c r="AJ163" s="8">
        <f>[21]set!$BL165</f>
        <v>91561</v>
      </c>
      <c r="AK163" s="8">
        <f>[22]out!$BL165</f>
        <v>91332</v>
      </c>
      <c r="AL163" s="8">
        <f>[23]nov!$BL165</f>
        <v>167278</v>
      </c>
      <c r="AM163" s="8">
        <f>[24]dez!$BL165</f>
        <v>36480</v>
      </c>
      <c r="AN163" s="8">
        <f>[25]jan!$BL165</f>
        <v>52822</v>
      </c>
      <c r="AO163" s="8">
        <f>[26]fev!$BL165</f>
        <v>240464</v>
      </c>
      <c r="AP163" s="8">
        <f>[27]mar!$BL165</f>
        <v>91040</v>
      </c>
      <c r="AQ163" s="8">
        <f>[28]abr!$BL165</f>
        <v>85294</v>
      </c>
      <c r="AR163" s="8"/>
      <c r="AS163" s="8"/>
      <c r="AT163" s="8"/>
      <c r="AU163" s="8"/>
      <c r="AV163" s="8"/>
      <c r="AW163" s="8"/>
      <c r="AX163" s="8"/>
      <c r="AY163" s="8"/>
    </row>
    <row r="164" spans="2:51" outlineLevel="2" x14ac:dyDescent="0.25">
      <c r="B164" s="4" t="s">
        <v>118</v>
      </c>
      <c r="C164" s="5" t="s">
        <v>288</v>
      </c>
      <c r="D164" s="8">
        <v>325068</v>
      </c>
      <c r="E164" s="8">
        <v>182925</v>
      </c>
      <c r="F164" s="8">
        <v>258409</v>
      </c>
      <c r="G164" s="8">
        <v>267692</v>
      </c>
      <c r="H164" s="8">
        <v>373199</v>
      </c>
      <c r="I164" s="8">
        <v>236624</v>
      </c>
      <c r="J164" s="8">
        <v>282269</v>
      </c>
      <c r="K164" s="8">
        <v>382620</v>
      </c>
      <c r="L164" s="8">
        <v>229511</v>
      </c>
      <c r="M164" s="8">
        <v>322682</v>
      </c>
      <c r="N164" s="8">
        <v>214252</v>
      </c>
      <c r="O164" s="8">
        <v>171425</v>
      </c>
      <c r="P164" s="8">
        <f>[1]jan!$BL166</f>
        <v>323480</v>
      </c>
      <c r="Q164" s="8">
        <f>[2]fev!$BL166</f>
        <v>183921</v>
      </c>
      <c r="R164" s="8">
        <f>[3]mar!$BL166</f>
        <v>276874</v>
      </c>
      <c r="S164" s="8">
        <f>[4]abr!$BL166</f>
        <v>226186</v>
      </c>
      <c r="T164" s="8">
        <f>[5]maio!$BL166</f>
        <v>250969</v>
      </c>
      <c r="U164" s="8">
        <f>[6]jun!$BL166</f>
        <v>222965</v>
      </c>
      <c r="V164" s="8">
        <f>[7]jul!$BL166</f>
        <v>249354</v>
      </c>
      <c r="W164" s="8">
        <f>[8]ago!$BL166</f>
        <v>242221</v>
      </c>
      <c r="X164" s="8">
        <f>[9]set!$BL166</f>
        <v>276227</v>
      </c>
      <c r="Y164" s="8">
        <f>[10]out!$BL166</f>
        <v>293126</v>
      </c>
      <c r="Z164" s="8">
        <f>[11]nov!$BL166</f>
        <v>274049</v>
      </c>
      <c r="AA164" s="8">
        <f>[12]dez!$BL166</f>
        <v>200781</v>
      </c>
      <c r="AB164" s="8">
        <f>[13]jan!$BL166</f>
        <v>351601</v>
      </c>
      <c r="AC164" s="8">
        <f>[14]fev!$BL166</f>
        <v>250946</v>
      </c>
      <c r="AD164" s="8">
        <f>[15]mar!$BL166</f>
        <v>402434</v>
      </c>
      <c r="AE164" s="8">
        <f>[16]abr!$BL166</f>
        <v>400190</v>
      </c>
      <c r="AF164" s="8">
        <f>[17]maio!$BL166</f>
        <v>357884</v>
      </c>
      <c r="AG164" s="8">
        <f>[18]jun!$BL166</f>
        <v>322096</v>
      </c>
      <c r="AH164" s="8">
        <f>[19]jul!$BL166</f>
        <v>268838</v>
      </c>
      <c r="AI164" s="8">
        <f>[20]ago!$BL166</f>
        <v>318330</v>
      </c>
      <c r="AJ164" s="8">
        <f>[21]set!$BL166</f>
        <v>307293</v>
      </c>
      <c r="AK164" s="8">
        <f>[22]out!$BL166</f>
        <v>365023</v>
      </c>
      <c r="AL164" s="8">
        <f>[23]nov!$BL166</f>
        <v>288126</v>
      </c>
      <c r="AM164" s="8">
        <f>[24]dez!$BL166</f>
        <v>519351</v>
      </c>
      <c r="AN164" s="8">
        <f>[25]jan!$BL166</f>
        <v>265185</v>
      </c>
      <c r="AO164" s="8">
        <f>[26]fev!$BL166</f>
        <v>362778</v>
      </c>
      <c r="AP164" s="8">
        <f>[27]mar!$BL166</f>
        <v>405107</v>
      </c>
      <c r="AQ164" s="8">
        <f>[28]abr!$BL166</f>
        <v>392117</v>
      </c>
      <c r="AR164" s="8"/>
      <c r="AS164" s="8"/>
      <c r="AT164" s="8"/>
      <c r="AU164" s="8"/>
      <c r="AV164" s="8"/>
      <c r="AW164" s="8"/>
      <c r="AX164" s="8"/>
      <c r="AY164" s="8"/>
    </row>
    <row r="165" spans="2:51" outlineLevel="2" x14ac:dyDescent="0.25">
      <c r="B165" s="4" t="s">
        <v>119</v>
      </c>
      <c r="C165" s="5" t="s">
        <v>285</v>
      </c>
      <c r="D165" s="8">
        <v>160736</v>
      </c>
      <c r="E165" s="8">
        <v>86996</v>
      </c>
      <c r="F165" s="8">
        <v>110629</v>
      </c>
      <c r="G165" s="8">
        <v>191931</v>
      </c>
      <c r="H165" s="8">
        <v>298464</v>
      </c>
      <c r="I165" s="8">
        <v>105344</v>
      </c>
      <c r="J165" s="8">
        <v>187175</v>
      </c>
      <c r="K165" s="8">
        <v>172828</v>
      </c>
      <c r="L165" s="8">
        <v>120027</v>
      </c>
      <c r="M165" s="8">
        <v>153122</v>
      </c>
      <c r="N165" s="8">
        <v>136360</v>
      </c>
      <c r="O165" s="8">
        <v>86541</v>
      </c>
      <c r="P165" s="8">
        <f>[1]jan!$BL167</f>
        <v>190522</v>
      </c>
      <c r="Q165" s="8">
        <f>[2]fev!$BL167</f>
        <v>151367</v>
      </c>
      <c r="R165" s="8">
        <f>[3]mar!$BL167</f>
        <v>153140</v>
      </c>
      <c r="S165" s="8">
        <f>[4]abr!$BL167</f>
        <v>174120</v>
      </c>
      <c r="T165" s="8">
        <f>[5]maio!$BL167</f>
        <v>159114</v>
      </c>
      <c r="U165" s="8">
        <f>[6]jun!$BL167</f>
        <v>136814</v>
      </c>
      <c r="V165" s="8">
        <f>[7]jul!$BL167</f>
        <v>290483</v>
      </c>
      <c r="W165" s="8">
        <f>[8]ago!$BL167</f>
        <v>208110</v>
      </c>
      <c r="X165" s="8">
        <f>[9]set!$BL167</f>
        <v>199099</v>
      </c>
      <c r="Y165" s="8">
        <f>[10]out!$BL167</f>
        <v>211032</v>
      </c>
      <c r="Z165" s="8">
        <f>[11]nov!$BL167</f>
        <v>169856</v>
      </c>
      <c r="AA165" s="8">
        <f>[12]dez!$BL167</f>
        <v>231706</v>
      </c>
      <c r="AB165" s="8">
        <f>[13]jan!$BL167</f>
        <v>147954</v>
      </c>
      <c r="AC165" s="8">
        <f>[14]fev!$BL167</f>
        <v>209844</v>
      </c>
      <c r="AD165" s="8">
        <f>[15]mar!$BL167</f>
        <v>83966</v>
      </c>
      <c r="AE165" s="8">
        <f>[16]abr!$BL167</f>
        <v>148132</v>
      </c>
      <c r="AF165" s="8">
        <f>[17]maio!$BL167</f>
        <v>293737</v>
      </c>
      <c r="AG165" s="8">
        <f>[18]jun!$BL167</f>
        <v>141375</v>
      </c>
      <c r="AH165" s="8">
        <f>[19]jul!$BL167</f>
        <v>176308</v>
      </c>
      <c r="AI165" s="8">
        <f>[20]ago!$BL167</f>
        <v>196328</v>
      </c>
      <c r="AJ165" s="8">
        <f>[21]set!$BL167</f>
        <v>233103</v>
      </c>
      <c r="AK165" s="8">
        <f>[22]out!$BL167</f>
        <v>374032</v>
      </c>
      <c r="AL165" s="8">
        <f>[23]nov!$BL167</f>
        <v>259659</v>
      </c>
      <c r="AM165" s="8">
        <f>[24]dez!$BL167</f>
        <v>234940</v>
      </c>
      <c r="AN165" s="8">
        <f>[25]jan!$BL167</f>
        <v>143118</v>
      </c>
      <c r="AO165" s="8">
        <f>[26]fev!$BL167</f>
        <v>243593</v>
      </c>
      <c r="AP165" s="8">
        <f>[27]mar!$BL167</f>
        <v>233334</v>
      </c>
      <c r="AQ165" s="8">
        <f>[28]abr!$BL167</f>
        <v>190875</v>
      </c>
      <c r="AR165" s="8"/>
      <c r="AS165" s="8"/>
      <c r="AT165" s="8"/>
      <c r="AU165" s="8"/>
      <c r="AV165" s="8"/>
      <c r="AW165" s="8"/>
      <c r="AX165" s="8"/>
      <c r="AY165" s="8"/>
    </row>
    <row r="166" spans="2:51" outlineLevel="1" x14ac:dyDescent="0.25">
      <c r="B166" s="16">
        <v>36</v>
      </c>
      <c r="C166" s="17" t="s">
        <v>289</v>
      </c>
      <c r="D166" s="18">
        <v>17840373</v>
      </c>
      <c r="E166" s="18">
        <v>20524038</v>
      </c>
      <c r="F166" s="18">
        <v>24673797</v>
      </c>
      <c r="G166" s="18">
        <v>20876093</v>
      </c>
      <c r="H166" s="18">
        <v>20862415</v>
      </c>
      <c r="I166" s="18">
        <v>26864996</v>
      </c>
      <c r="J166" s="18">
        <v>27006231</v>
      </c>
      <c r="K166" s="18">
        <v>33468599</v>
      </c>
      <c r="L166" s="18">
        <v>23241660</v>
      </c>
      <c r="M166" s="18">
        <v>28097221</v>
      </c>
      <c r="N166" s="18">
        <v>29070428</v>
      </c>
      <c r="O166" s="18">
        <v>26862593</v>
      </c>
      <c r="P166" s="18">
        <f>[1]jan!$BL168</f>
        <v>16537024</v>
      </c>
      <c r="Q166" s="18">
        <f>[2]fev!$BL168</f>
        <v>22109125</v>
      </c>
      <c r="R166" s="18">
        <f>[3]mar!$BL168</f>
        <v>24486474</v>
      </c>
      <c r="S166" s="18">
        <f>[4]abr!$BL168</f>
        <v>23191523</v>
      </c>
      <c r="T166" s="18">
        <f>[5]maio!$BL168</f>
        <v>27446402</v>
      </c>
      <c r="U166" s="18">
        <f>[6]jun!$BL168</f>
        <v>24292819</v>
      </c>
      <c r="V166" s="18">
        <f>[7]jul!$BL168</f>
        <v>30860573</v>
      </c>
      <c r="W166" s="18">
        <f>[8]ago!$BL168</f>
        <v>27689039</v>
      </c>
      <c r="X166" s="18">
        <f>[9]set!$BL168</f>
        <v>29506752</v>
      </c>
      <c r="Y166" s="18">
        <f>[10]out!$BL168</f>
        <v>35202238</v>
      </c>
      <c r="Z166" s="18">
        <f>[11]nov!$BL168</f>
        <v>30307602</v>
      </c>
      <c r="AA166" s="18">
        <f>[12]dez!$BL168</f>
        <v>29152767</v>
      </c>
      <c r="AB166" s="18">
        <f>[13]jan!$BL168</f>
        <v>19025992</v>
      </c>
      <c r="AC166" s="18">
        <f>[14]fev!$BL168</f>
        <v>23608972</v>
      </c>
      <c r="AD166" s="18">
        <f>[15]mar!$BL168</f>
        <v>25569969</v>
      </c>
      <c r="AE166" s="18">
        <f>[16]abr!$BL168</f>
        <v>25029243</v>
      </c>
      <c r="AF166" s="18">
        <f>[17]maio!$BL168</f>
        <v>28268247</v>
      </c>
      <c r="AG166" s="18">
        <f>[18]jun!$BL168</f>
        <v>24655417</v>
      </c>
      <c r="AH166" s="18">
        <f>[19]jul!$BL168</f>
        <v>28590317</v>
      </c>
      <c r="AI166" s="18">
        <f>[20]ago!$BL168</f>
        <v>27199925</v>
      </c>
      <c r="AJ166" s="18">
        <f>[21]set!$BL168</f>
        <v>29270819</v>
      </c>
      <c r="AK166" s="18">
        <f>[22]out!$BL168</f>
        <v>34077541</v>
      </c>
      <c r="AL166" s="18">
        <f>[23]nov!$BL168</f>
        <v>26942689</v>
      </c>
      <c r="AM166" s="18">
        <f>[24]dez!$BL168</f>
        <v>31082407</v>
      </c>
      <c r="AN166" s="18">
        <f>[25]jan!$BL168</f>
        <v>16416214</v>
      </c>
      <c r="AO166" s="18">
        <f>[26]fev!$BL168</f>
        <v>17707445</v>
      </c>
      <c r="AP166" s="18">
        <f>[27]mar!$BL168</f>
        <v>28417982</v>
      </c>
      <c r="AQ166" s="18">
        <f>[28]abr!$BL168</f>
        <v>24849944</v>
      </c>
      <c r="AR166" s="18"/>
      <c r="AS166" s="18"/>
      <c r="AT166" s="18"/>
      <c r="AU166" s="18"/>
      <c r="AV166" s="18"/>
      <c r="AW166" s="18"/>
      <c r="AX166" s="18"/>
      <c r="AY166" s="18"/>
    </row>
    <row r="167" spans="2:51" outlineLevel="2" x14ac:dyDescent="0.25">
      <c r="B167" s="4" t="s">
        <v>120</v>
      </c>
      <c r="C167" s="5" t="s">
        <v>290</v>
      </c>
      <c r="D167" s="8">
        <v>12660569</v>
      </c>
      <c r="E167" s="8">
        <v>13691384</v>
      </c>
      <c r="F167" s="8">
        <v>15772947</v>
      </c>
      <c r="G167" s="8">
        <v>13944754</v>
      </c>
      <c r="H167" s="8">
        <v>15681526</v>
      </c>
      <c r="I167" s="8">
        <v>17042668</v>
      </c>
      <c r="J167" s="8">
        <v>17651120</v>
      </c>
      <c r="K167" s="8">
        <v>23188435</v>
      </c>
      <c r="L167" s="8">
        <v>16038369</v>
      </c>
      <c r="M167" s="8">
        <v>19036134</v>
      </c>
      <c r="N167" s="8">
        <v>19383728</v>
      </c>
      <c r="O167" s="8">
        <v>18130191</v>
      </c>
      <c r="P167" s="8">
        <f>[1]jan!$BL169</f>
        <v>11731417</v>
      </c>
      <c r="Q167" s="8">
        <f>[2]fev!$BL169</f>
        <v>14016576</v>
      </c>
      <c r="R167" s="8">
        <f>[3]mar!$BL169</f>
        <v>15680907</v>
      </c>
      <c r="S167" s="8">
        <f>[4]abr!$BL169</f>
        <v>15210304</v>
      </c>
      <c r="T167" s="8">
        <f>[5]maio!$BL169</f>
        <v>19549681</v>
      </c>
      <c r="U167" s="8">
        <f>[6]jun!$BL169</f>
        <v>15310313</v>
      </c>
      <c r="V167" s="8">
        <f>[7]jul!$BL169</f>
        <v>19107682</v>
      </c>
      <c r="W167" s="8">
        <f>[8]ago!$BL169</f>
        <v>19124519</v>
      </c>
      <c r="X167" s="8">
        <f>[9]set!$BL169</f>
        <v>19281734</v>
      </c>
      <c r="Y167" s="8">
        <f>[10]out!$BL169</f>
        <v>21883013</v>
      </c>
      <c r="Z167" s="8">
        <f>[11]nov!$BL169</f>
        <v>20527750</v>
      </c>
      <c r="AA167" s="8">
        <f>[12]dez!$BL169</f>
        <v>18815933</v>
      </c>
      <c r="AB167" s="8">
        <f>[13]jan!$BL169</f>
        <v>13750172</v>
      </c>
      <c r="AC167" s="8">
        <f>[14]fev!$BL169</f>
        <v>16929466</v>
      </c>
      <c r="AD167" s="8">
        <f>[15]mar!$BL169</f>
        <v>16997645</v>
      </c>
      <c r="AE167" s="8">
        <f>[16]abr!$BL169</f>
        <v>15262461</v>
      </c>
      <c r="AF167" s="8">
        <f>[17]maio!$BL169</f>
        <v>18544670</v>
      </c>
      <c r="AG167" s="8">
        <f>[18]jun!$BL169</f>
        <v>16628283</v>
      </c>
      <c r="AH167" s="8">
        <f>[19]jul!$BL169</f>
        <v>19197808</v>
      </c>
      <c r="AI167" s="8">
        <f>[20]ago!$BL169</f>
        <v>18459196</v>
      </c>
      <c r="AJ167" s="8">
        <f>[21]set!$BL169</f>
        <v>21412411</v>
      </c>
      <c r="AK167" s="8">
        <f>[22]out!$BL169</f>
        <v>21913709</v>
      </c>
      <c r="AL167" s="8">
        <f>[23]nov!$BL169</f>
        <v>17727996</v>
      </c>
      <c r="AM167" s="8">
        <f>[24]dez!$BL169</f>
        <v>19490048</v>
      </c>
      <c r="AN167" s="8">
        <f>[25]jan!$BL169</f>
        <v>11574958</v>
      </c>
      <c r="AO167" s="8">
        <f>[26]fev!$BL169</f>
        <v>12344754</v>
      </c>
      <c r="AP167" s="8">
        <f>[27]mar!$BL169</f>
        <v>20437296</v>
      </c>
      <c r="AQ167" s="8">
        <f>[28]abr!$BL169</f>
        <v>14913293</v>
      </c>
      <c r="AR167" s="8"/>
      <c r="AS167" s="8"/>
      <c r="AT167" s="8"/>
      <c r="AU167" s="8"/>
      <c r="AV167" s="8"/>
      <c r="AW167" s="8"/>
      <c r="AX167" s="8"/>
      <c r="AY167" s="8"/>
    </row>
    <row r="168" spans="2:51" outlineLevel="2" x14ac:dyDescent="0.25">
      <c r="B168" s="4" t="s">
        <v>121</v>
      </c>
      <c r="C168" s="5" t="s">
        <v>291</v>
      </c>
      <c r="D168" s="8">
        <v>5179804</v>
      </c>
      <c r="E168" s="8">
        <v>6832654</v>
      </c>
      <c r="F168" s="8">
        <v>8900850</v>
      </c>
      <c r="G168" s="8">
        <v>6931339</v>
      </c>
      <c r="H168" s="8">
        <v>5180889</v>
      </c>
      <c r="I168" s="8">
        <v>9822328</v>
      </c>
      <c r="J168" s="8">
        <v>9355111</v>
      </c>
      <c r="K168" s="8">
        <v>10280164</v>
      </c>
      <c r="L168" s="8">
        <v>7203291</v>
      </c>
      <c r="M168" s="8">
        <v>9061087</v>
      </c>
      <c r="N168" s="8">
        <v>9686700</v>
      </c>
      <c r="O168" s="8">
        <v>8732402</v>
      </c>
      <c r="P168" s="8">
        <f>[1]jan!$BL170</f>
        <v>4805607</v>
      </c>
      <c r="Q168" s="8">
        <f>[2]fev!$BL170</f>
        <v>8092549</v>
      </c>
      <c r="R168" s="8">
        <f>[3]mar!$BL170</f>
        <v>8805567</v>
      </c>
      <c r="S168" s="8">
        <f>[4]abr!$BL170</f>
        <v>7981219</v>
      </c>
      <c r="T168" s="8">
        <f>[5]maio!$BL170</f>
        <v>7896721</v>
      </c>
      <c r="U168" s="8">
        <f>[6]jun!$BL170</f>
        <v>8982506</v>
      </c>
      <c r="V168" s="8">
        <f>[7]jul!$BL170</f>
        <v>11752891</v>
      </c>
      <c r="W168" s="8">
        <f>[8]ago!$BL170</f>
        <v>8564520</v>
      </c>
      <c r="X168" s="8">
        <f>[9]set!$BL170</f>
        <v>10225018</v>
      </c>
      <c r="Y168" s="8">
        <f>[10]out!$BL170</f>
        <v>13319225</v>
      </c>
      <c r="Z168" s="8">
        <f>[11]nov!$BL170</f>
        <v>9779852</v>
      </c>
      <c r="AA168" s="8">
        <f>[12]dez!$BL170</f>
        <v>10336834</v>
      </c>
      <c r="AB168" s="8">
        <f>[13]jan!$BL170</f>
        <v>5275820</v>
      </c>
      <c r="AC168" s="8">
        <f>[14]fev!$BL170</f>
        <v>6679506</v>
      </c>
      <c r="AD168" s="8">
        <f>[15]mar!$BL170</f>
        <v>8572324</v>
      </c>
      <c r="AE168" s="8">
        <f>[16]abr!$BL170</f>
        <v>9766782</v>
      </c>
      <c r="AF168" s="8">
        <f>[17]maio!$BL170</f>
        <v>9723577</v>
      </c>
      <c r="AG168" s="8">
        <f>[18]jun!$BL170</f>
        <v>8027134</v>
      </c>
      <c r="AH168" s="8">
        <f>[19]jul!$BL170</f>
        <v>9392509</v>
      </c>
      <c r="AI168" s="8">
        <f>[20]ago!$BL170</f>
        <v>8740729</v>
      </c>
      <c r="AJ168" s="8">
        <f>[21]set!$BL170</f>
        <v>7858408</v>
      </c>
      <c r="AK168" s="8">
        <f>[22]out!$BL170</f>
        <v>12163832</v>
      </c>
      <c r="AL168" s="8">
        <f>[23]nov!$BL170</f>
        <v>9214693</v>
      </c>
      <c r="AM168" s="8">
        <f>[24]dez!$BL170</f>
        <v>11592359</v>
      </c>
      <c r="AN168" s="8">
        <f>[25]jan!$BL170</f>
        <v>4841256</v>
      </c>
      <c r="AO168" s="8">
        <f>[26]fev!$BL170</f>
        <v>5362691</v>
      </c>
      <c r="AP168" s="8">
        <f>[27]mar!$BL170</f>
        <v>7980686</v>
      </c>
      <c r="AQ168" s="8">
        <f>[28]abr!$BL170</f>
        <v>9936651</v>
      </c>
      <c r="AR168" s="8"/>
      <c r="AS168" s="8"/>
      <c r="AT168" s="8"/>
      <c r="AU168" s="8"/>
      <c r="AV168" s="8"/>
      <c r="AW168" s="8"/>
      <c r="AX168" s="8"/>
      <c r="AY168" s="8"/>
    </row>
    <row r="169" spans="2:51" ht="31.5" customHeight="1" x14ac:dyDescent="0.25">
      <c r="B169" s="10" t="s">
        <v>141</v>
      </c>
      <c r="C169" s="11" t="s">
        <v>292</v>
      </c>
      <c r="D169" s="12">
        <v>5863</v>
      </c>
      <c r="E169" s="12">
        <v>142</v>
      </c>
      <c r="F169" s="12">
        <v>3282</v>
      </c>
      <c r="G169" s="12">
        <v>9</v>
      </c>
      <c r="H169" s="12">
        <v>633</v>
      </c>
      <c r="I169" s="12">
        <v>54</v>
      </c>
      <c r="J169" s="12">
        <v>99</v>
      </c>
      <c r="K169" s="12">
        <v>213</v>
      </c>
      <c r="L169" s="12">
        <v>11</v>
      </c>
      <c r="M169" s="12">
        <v>16</v>
      </c>
      <c r="N169" s="12">
        <v>0</v>
      </c>
      <c r="O169" s="12">
        <v>0</v>
      </c>
      <c r="P169" s="12">
        <f>[1]jan!$BL171</f>
        <v>2</v>
      </c>
      <c r="Q169" s="12">
        <f>[2]fev!$BL171</f>
        <v>0</v>
      </c>
      <c r="R169" s="12">
        <f>[3]mar!$BL171</f>
        <v>5</v>
      </c>
      <c r="S169" s="12">
        <f>[4]abr!$BL171</f>
        <v>5</v>
      </c>
      <c r="T169" s="12">
        <f>[5]maio!$BL171</f>
        <v>0</v>
      </c>
      <c r="U169" s="12">
        <f>[6]jun!$BL171</f>
        <v>18</v>
      </c>
      <c r="V169" s="12">
        <f>[7]jul!$BL171</f>
        <v>625</v>
      </c>
      <c r="W169" s="12">
        <f>[8]ago!$BL171</f>
        <v>342</v>
      </c>
      <c r="X169" s="12">
        <f>[9]set!$BL171</f>
        <v>0</v>
      </c>
      <c r="Y169" s="12">
        <f>[10]out!$BL171</f>
        <v>104</v>
      </c>
      <c r="Z169" s="12">
        <f>[11]nov!$BL171</f>
        <v>875</v>
      </c>
      <c r="AA169" s="12">
        <f>[12]dez!$BL171</f>
        <v>3180</v>
      </c>
      <c r="AB169" s="12">
        <f>[13]jan!$BL171</f>
        <v>22</v>
      </c>
      <c r="AC169" s="12">
        <f>[14]fev!$BL171</f>
        <v>0</v>
      </c>
      <c r="AD169" s="12">
        <f>[15]mar!$BL171</f>
        <v>154</v>
      </c>
      <c r="AE169" s="12">
        <f>[16]abr!$BL171</f>
        <v>505</v>
      </c>
      <c r="AF169" s="12">
        <f>[17]maio!$BL171</f>
        <v>4</v>
      </c>
      <c r="AG169" s="12">
        <f>[18]jun!$BL171</f>
        <v>407</v>
      </c>
      <c r="AH169" s="12">
        <f>[19]jul!$BL171</f>
        <v>3</v>
      </c>
      <c r="AI169" s="12">
        <f>[20]ago!$BL171</f>
        <v>134</v>
      </c>
      <c r="AJ169" s="12">
        <f>[21]set!$BL171</f>
        <v>3</v>
      </c>
      <c r="AK169" s="12">
        <f>[22]out!$BL171</f>
        <v>32</v>
      </c>
      <c r="AL169" s="12">
        <f>[23]nov!$BL171</f>
        <v>0</v>
      </c>
      <c r="AM169" s="12">
        <f>[24]dez!$BL171</f>
        <v>4</v>
      </c>
      <c r="AN169" s="12">
        <f>[25]jan!$BL171</f>
        <v>0</v>
      </c>
      <c r="AO169" s="12">
        <f>[26]fev!$BL171</f>
        <v>125</v>
      </c>
      <c r="AP169" s="12">
        <f>[27]mar!$BL171</f>
        <v>0</v>
      </c>
      <c r="AQ169" s="12">
        <f>[28]abr!$BL171</f>
        <v>0</v>
      </c>
      <c r="AR169" s="12"/>
      <c r="AS169" s="12"/>
      <c r="AT169" s="12"/>
      <c r="AU169" s="12"/>
      <c r="AV169" s="12"/>
      <c r="AW169" s="12"/>
      <c r="AX169" s="12"/>
      <c r="AY169" s="12"/>
    </row>
    <row r="170" spans="2:51" ht="25.5" outlineLevel="1" x14ac:dyDescent="0.25">
      <c r="B170" s="16">
        <v>74</v>
      </c>
      <c r="C170" s="17" t="s">
        <v>293</v>
      </c>
      <c r="D170" s="18">
        <v>5863</v>
      </c>
      <c r="E170" s="18">
        <v>142</v>
      </c>
      <c r="F170" s="18">
        <v>3282</v>
      </c>
      <c r="G170" s="18">
        <v>9</v>
      </c>
      <c r="H170" s="18">
        <v>633</v>
      </c>
      <c r="I170" s="18">
        <v>54</v>
      </c>
      <c r="J170" s="18">
        <v>99</v>
      </c>
      <c r="K170" s="18">
        <v>213</v>
      </c>
      <c r="L170" s="18">
        <v>11</v>
      </c>
      <c r="M170" s="18">
        <v>16</v>
      </c>
      <c r="N170" s="18">
        <v>0</v>
      </c>
      <c r="O170" s="18">
        <v>0</v>
      </c>
      <c r="P170" s="18">
        <f>[1]jan!$BL172</f>
        <v>2</v>
      </c>
      <c r="Q170" s="18">
        <f>[2]fev!$BL172</f>
        <v>0</v>
      </c>
      <c r="R170" s="18">
        <f>[3]mar!$BL172</f>
        <v>5</v>
      </c>
      <c r="S170" s="18">
        <f>[4]abr!$BL172</f>
        <v>5</v>
      </c>
      <c r="T170" s="18">
        <f>[5]maio!$BL172</f>
        <v>0</v>
      </c>
      <c r="U170" s="18">
        <f>[6]jun!$BL172</f>
        <v>18</v>
      </c>
      <c r="V170" s="18">
        <f>[7]jul!$BL172</f>
        <v>625</v>
      </c>
      <c r="W170" s="18">
        <f>[8]ago!$BL172</f>
        <v>342</v>
      </c>
      <c r="X170" s="18">
        <f>[9]set!$BL172</f>
        <v>0</v>
      </c>
      <c r="Y170" s="18">
        <f>[10]out!$BL172</f>
        <v>104</v>
      </c>
      <c r="Z170" s="18">
        <f>[11]nov!$BL172</f>
        <v>875</v>
      </c>
      <c r="AA170" s="18">
        <f>[12]dez!$BL172</f>
        <v>3180</v>
      </c>
      <c r="AB170" s="18">
        <f>[13]jan!$BL172</f>
        <v>22</v>
      </c>
      <c r="AC170" s="18">
        <f>[14]fev!$BL172</f>
        <v>0</v>
      </c>
      <c r="AD170" s="18">
        <f>[15]mar!$BL172</f>
        <v>154</v>
      </c>
      <c r="AE170" s="18">
        <f>[16]abr!$BL172</f>
        <v>505</v>
      </c>
      <c r="AF170" s="18">
        <f>[17]maio!$BL172</f>
        <v>4</v>
      </c>
      <c r="AG170" s="18">
        <f>[18]jun!$BL172</f>
        <v>407</v>
      </c>
      <c r="AH170" s="18">
        <f>[19]jul!$BL172</f>
        <v>3</v>
      </c>
      <c r="AI170" s="18">
        <f>[20]ago!$BL172</f>
        <v>134</v>
      </c>
      <c r="AJ170" s="18">
        <f>[21]set!$BL172</f>
        <v>3</v>
      </c>
      <c r="AK170" s="18">
        <f>[22]out!$BL172</f>
        <v>32</v>
      </c>
      <c r="AL170" s="18">
        <f>[23]nov!$BL172</f>
        <v>0</v>
      </c>
      <c r="AM170" s="18">
        <f>[24]dez!$BL172</f>
        <v>4</v>
      </c>
      <c r="AN170" s="18">
        <f>[25]jan!$BL172</f>
        <v>0</v>
      </c>
      <c r="AO170" s="18">
        <f>[26]fev!$BL172</f>
        <v>125</v>
      </c>
      <c r="AP170" s="18">
        <f>[27]mar!$BL172</f>
        <v>0</v>
      </c>
      <c r="AQ170" s="18">
        <f>[28]abr!$BL172</f>
        <v>0</v>
      </c>
      <c r="AR170" s="18"/>
      <c r="AS170" s="18"/>
      <c r="AT170" s="18"/>
      <c r="AU170" s="18"/>
      <c r="AV170" s="18"/>
      <c r="AW170" s="18"/>
      <c r="AX170" s="18"/>
      <c r="AY170" s="18"/>
    </row>
    <row r="171" spans="2:51" ht="22.5" outlineLevel="2" x14ac:dyDescent="0.25">
      <c r="B171" s="4" t="s">
        <v>122</v>
      </c>
      <c r="C171" s="5" t="s">
        <v>294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f>[1]jan!$BL173</f>
        <v>0</v>
      </c>
      <c r="Q171" s="8">
        <f>[2]fev!$BL173</f>
        <v>0</v>
      </c>
      <c r="R171" s="8">
        <f>[3]mar!$BL173</f>
        <v>0</v>
      </c>
      <c r="S171" s="8">
        <f>[4]abr!$BL173</f>
        <v>0</v>
      </c>
      <c r="T171" s="8">
        <f>[5]maio!$BL173</f>
        <v>0</v>
      </c>
      <c r="U171" s="8">
        <f>[6]jun!$BL173</f>
        <v>0</v>
      </c>
      <c r="V171" s="8">
        <f>[7]jul!$BL173</f>
        <v>0</v>
      </c>
      <c r="W171" s="8">
        <f>[8]ago!$BL173</f>
        <v>0</v>
      </c>
      <c r="X171" s="8">
        <f>[9]set!$BL173</f>
        <v>0</v>
      </c>
      <c r="Y171" s="8">
        <f>[10]out!$BL173</f>
        <v>0</v>
      </c>
      <c r="Z171" s="8">
        <f>[11]nov!$BL173</f>
        <v>0</v>
      </c>
      <c r="AA171" s="8">
        <f>[12]dez!$BL173</f>
        <v>0</v>
      </c>
      <c r="AB171" s="8">
        <f>[13]jan!$BL173</f>
        <v>0</v>
      </c>
      <c r="AC171" s="8">
        <f>[14]fev!$BL173</f>
        <v>0</v>
      </c>
      <c r="AD171" s="8">
        <f>[15]mar!$BL173</f>
        <v>0</v>
      </c>
      <c r="AE171" s="8">
        <f>[16]abr!$BL173</f>
        <v>0</v>
      </c>
      <c r="AF171" s="8">
        <f>[17]maio!$BL173</f>
        <v>0</v>
      </c>
      <c r="AG171" s="8">
        <f>[18]jun!$BL173</f>
        <v>0</v>
      </c>
      <c r="AH171" s="8">
        <f>[19]jul!$BL173</f>
        <v>0</v>
      </c>
      <c r="AI171" s="8">
        <f>[20]ago!$BL173</f>
        <v>0</v>
      </c>
      <c r="AJ171" s="8">
        <f>[21]set!$BL173</f>
        <v>0</v>
      </c>
      <c r="AK171" s="8">
        <f>[22]out!$BL173</f>
        <v>0</v>
      </c>
      <c r="AL171" s="8">
        <f>[23]nov!$BL173</f>
        <v>0</v>
      </c>
      <c r="AM171" s="8">
        <f>[24]dez!$BL173</f>
        <v>0</v>
      </c>
      <c r="AN171" s="8">
        <f>[25]jan!$BL173</f>
        <v>0</v>
      </c>
      <c r="AO171" s="8">
        <f>[26]fev!$BL173</f>
        <v>0</v>
      </c>
      <c r="AP171" s="8">
        <f>[27]mar!$BL173</f>
        <v>0</v>
      </c>
      <c r="AQ171" s="8">
        <f>[28]abr!$BL173</f>
        <v>0</v>
      </c>
      <c r="AR171" s="8"/>
      <c r="AS171" s="8"/>
      <c r="AT171" s="8"/>
      <c r="AU171" s="8"/>
      <c r="AV171" s="8"/>
      <c r="AW171" s="8"/>
      <c r="AX171" s="8"/>
      <c r="AY171" s="8"/>
    </row>
    <row r="172" spans="2:51" ht="22.5" outlineLevel="2" x14ac:dyDescent="0.25">
      <c r="B172" s="4" t="s">
        <v>123</v>
      </c>
      <c r="C172" s="5" t="s">
        <v>295</v>
      </c>
      <c r="D172" s="8">
        <v>5863</v>
      </c>
      <c r="E172" s="8">
        <v>142</v>
      </c>
      <c r="F172" s="8">
        <v>3282</v>
      </c>
      <c r="G172" s="8">
        <v>9</v>
      </c>
      <c r="H172" s="8">
        <v>633</v>
      </c>
      <c r="I172" s="8">
        <v>54</v>
      </c>
      <c r="J172" s="8">
        <v>99</v>
      </c>
      <c r="K172" s="8">
        <v>213</v>
      </c>
      <c r="L172" s="8">
        <v>11</v>
      </c>
      <c r="M172" s="8">
        <v>16</v>
      </c>
      <c r="N172" s="8">
        <v>0</v>
      </c>
      <c r="O172" s="8">
        <v>0</v>
      </c>
      <c r="P172" s="8">
        <f>[1]jan!$BL174</f>
        <v>2</v>
      </c>
      <c r="Q172" s="8">
        <f>[2]fev!$BL174</f>
        <v>0</v>
      </c>
      <c r="R172" s="8">
        <f>[3]mar!$BL174</f>
        <v>5</v>
      </c>
      <c r="S172" s="8">
        <f>[4]abr!$BL174</f>
        <v>5</v>
      </c>
      <c r="T172" s="8">
        <f>[5]maio!$BL174</f>
        <v>0</v>
      </c>
      <c r="U172" s="8">
        <f>[6]jun!$BL174</f>
        <v>18</v>
      </c>
      <c r="V172" s="8">
        <f>[7]jul!$BL174</f>
        <v>625</v>
      </c>
      <c r="W172" s="8">
        <f>[8]ago!$BL174</f>
        <v>342</v>
      </c>
      <c r="X172" s="8">
        <f>[9]set!$BL174</f>
        <v>0</v>
      </c>
      <c r="Y172" s="8">
        <f>[10]out!$BL174</f>
        <v>104</v>
      </c>
      <c r="Z172" s="8">
        <f>[11]nov!$BL174</f>
        <v>875</v>
      </c>
      <c r="AA172" s="8">
        <f>[12]dez!$BL174</f>
        <v>3180</v>
      </c>
      <c r="AB172" s="8">
        <f>[13]jan!$BL174</f>
        <v>22</v>
      </c>
      <c r="AC172" s="8">
        <f>[14]fev!$BL174</f>
        <v>0</v>
      </c>
      <c r="AD172" s="8">
        <f>[15]mar!$BL174</f>
        <v>154</v>
      </c>
      <c r="AE172" s="8">
        <f>[16]abr!$BL174</f>
        <v>505</v>
      </c>
      <c r="AF172" s="8">
        <f>[17]maio!$BL174</f>
        <v>4</v>
      </c>
      <c r="AG172" s="8">
        <f>[18]jun!$BL174</f>
        <v>407</v>
      </c>
      <c r="AH172" s="8">
        <f>[19]jul!$BL174</f>
        <v>3</v>
      </c>
      <c r="AI172" s="8">
        <f>[20]ago!$BL174</f>
        <v>134</v>
      </c>
      <c r="AJ172" s="8">
        <f>[21]set!$BL174</f>
        <v>3</v>
      </c>
      <c r="AK172" s="8">
        <f>[22]out!$BL174</f>
        <v>32</v>
      </c>
      <c r="AL172" s="8">
        <f>[23]nov!$BL174</f>
        <v>0</v>
      </c>
      <c r="AM172" s="8">
        <f>[24]dez!$BL174</f>
        <v>4</v>
      </c>
      <c r="AN172" s="8">
        <f>[25]jan!$BL174</f>
        <v>0</v>
      </c>
      <c r="AO172" s="8">
        <f>[26]fev!$BL174</f>
        <v>125</v>
      </c>
      <c r="AP172" s="8">
        <f>[27]mar!$BL174</f>
        <v>0</v>
      </c>
      <c r="AQ172" s="8">
        <f>[28]abr!$BL174</f>
        <v>0</v>
      </c>
      <c r="AR172" s="8"/>
      <c r="AS172" s="8"/>
      <c r="AT172" s="8"/>
      <c r="AU172" s="8"/>
      <c r="AV172" s="8"/>
      <c r="AW172" s="8"/>
      <c r="AX172" s="8"/>
      <c r="AY172" s="8"/>
    </row>
    <row r="173" spans="2:51" ht="22.5" outlineLevel="2" x14ac:dyDescent="0.25">
      <c r="B173" s="4" t="s">
        <v>124</v>
      </c>
      <c r="C173" s="5" t="s">
        <v>296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f>[1]jan!$BL175</f>
        <v>0</v>
      </c>
      <c r="Q173" s="8">
        <f>[2]fev!$BL175</f>
        <v>0</v>
      </c>
      <c r="R173" s="8">
        <f>[3]mar!$BL175</f>
        <v>0</v>
      </c>
      <c r="S173" s="8">
        <f>[4]abr!$BL175</f>
        <v>0</v>
      </c>
      <c r="T173" s="8">
        <f>[5]maio!$BL175</f>
        <v>0</v>
      </c>
      <c r="U173" s="8">
        <f>[6]jun!$BL175</f>
        <v>0</v>
      </c>
      <c r="V173" s="8">
        <f>[7]jul!$BL175</f>
        <v>0</v>
      </c>
      <c r="W173" s="8">
        <f>[8]ago!$BL175</f>
        <v>0</v>
      </c>
      <c r="X173" s="8">
        <f>[9]set!$BL175</f>
        <v>0</v>
      </c>
      <c r="Y173" s="8">
        <f>[10]out!$BL175</f>
        <v>0</v>
      </c>
      <c r="Z173" s="8">
        <f>[11]nov!$BL175</f>
        <v>0</v>
      </c>
      <c r="AA173" s="8">
        <f>[12]dez!$BL175</f>
        <v>0</v>
      </c>
      <c r="AB173" s="8">
        <f>[13]jan!$BL175</f>
        <v>0</v>
      </c>
      <c r="AC173" s="8">
        <f>[14]fev!$BL175</f>
        <v>0</v>
      </c>
      <c r="AD173" s="8">
        <f>[15]mar!$BL175</f>
        <v>0</v>
      </c>
      <c r="AE173" s="8">
        <f>[16]abr!$BL175</f>
        <v>0</v>
      </c>
      <c r="AF173" s="8">
        <f>[17]maio!$BL175</f>
        <v>0</v>
      </c>
      <c r="AG173" s="8">
        <f>[18]jun!$BL175</f>
        <v>0</v>
      </c>
      <c r="AH173" s="8">
        <f>[19]jul!$BL175</f>
        <v>0</v>
      </c>
      <c r="AI173" s="8">
        <f>[20]ago!$BL175</f>
        <v>0</v>
      </c>
      <c r="AJ173" s="8">
        <f>[21]set!$BL175</f>
        <v>0</v>
      </c>
      <c r="AK173" s="8">
        <f>[22]out!$BL175</f>
        <v>0</v>
      </c>
      <c r="AL173" s="8">
        <f>[23]nov!$BL175</f>
        <v>0</v>
      </c>
      <c r="AM173" s="8">
        <f>[24]dez!$BL175</f>
        <v>0</v>
      </c>
      <c r="AN173" s="8">
        <f>[25]jan!$BL175</f>
        <v>0</v>
      </c>
      <c r="AO173" s="8">
        <f>[26]fev!$BL175</f>
        <v>0</v>
      </c>
      <c r="AP173" s="8">
        <f>[27]mar!$BL175</f>
        <v>0</v>
      </c>
      <c r="AQ173" s="8">
        <f>[28]abr!$BL175</f>
        <v>0</v>
      </c>
      <c r="AR173" s="8"/>
      <c r="AS173" s="8"/>
      <c r="AT173" s="8"/>
      <c r="AU173" s="8"/>
      <c r="AV173" s="8"/>
      <c r="AW173" s="8"/>
      <c r="AX173" s="8"/>
      <c r="AY173" s="8"/>
    </row>
    <row r="174" spans="2:51" outlineLevel="2" x14ac:dyDescent="0.25">
      <c r="B174" s="4" t="s">
        <v>125</v>
      </c>
      <c r="C174" s="5" t="s">
        <v>297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f>[1]jan!$BL176</f>
        <v>0</v>
      </c>
      <c r="Q174" s="8">
        <f>[2]fev!$BL176</f>
        <v>0</v>
      </c>
      <c r="R174" s="8">
        <f>[3]mar!$BL176</f>
        <v>0</v>
      </c>
      <c r="S174" s="8">
        <f>[4]abr!$BL176</f>
        <v>0</v>
      </c>
      <c r="T174" s="8">
        <f>[5]maio!$BL176</f>
        <v>0</v>
      </c>
      <c r="U174" s="8">
        <f>[6]jun!$BL176</f>
        <v>0</v>
      </c>
      <c r="V174" s="8">
        <f>[7]jul!$BL176</f>
        <v>0</v>
      </c>
      <c r="W174" s="8">
        <f>[8]ago!$BL176</f>
        <v>0</v>
      </c>
      <c r="X174" s="8">
        <f>[9]set!$BL176</f>
        <v>0</v>
      </c>
      <c r="Y174" s="8">
        <f>[10]out!$BL176</f>
        <v>0</v>
      </c>
      <c r="Z174" s="8">
        <f>[11]nov!$BL176</f>
        <v>0</v>
      </c>
      <c r="AA174" s="8">
        <f>[12]dez!$BL176</f>
        <v>0</v>
      </c>
      <c r="AB174" s="8">
        <f>[13]jan!$BL176</f>
        <v>0</v>
      </c>
      <c r="AC174" s="8">
        <f>[14]fev!$BL176</f>
        <v>0</v>
      </c>
      <c r="AD174" s="8">
        <f>[15]mar!$BL176</f>
        <v>0</v>
      </c>
      <c r="AE174" s="8">
        <f>[16]abr!$BL176</f>
        <v>0</v>
      </c>
      <c r="AF174" s="8">
        <f>[17]maio!$BL176</f>
        <v>0</v>
      </c>
      <c r="AG174" s="8">
        <f>[18]jun!$BL176</f>
        <v>0</v>
      </c>
      <c r="AH174" s="8">
        <f>[19]jul!$BL176</f>
        <v>0</v>
      </c>
      <c r="AI174" s="8">
        <f>[20]ago!$BL176</f>
        <v>0</v>
      </c>
      <c r="AJ174" s="8">
        <f>[21]set!$BL176</f>
        <v>0</v>
      </c>
      <c r="AK174" s="8">
        <f>[22]out!$BL176</f>
        <v>0</v>
      </c>
      <c r="AL174" s="8">
        <f>[23]nov!$BL176</f>
        <v>0</v>
      </c>
      <c r="AM174" s="8">
        <f>[24]dez!$BL176</f>
        <v>0</v>
      </c>
      <c r="AN174" s="8">
        <f>[25]jan!$BL176</f>
        <v>0</v>
      </c>
      <c r="AO174" s="8">
        <f>[26]fev!$BL176</f>
        <v>0</v>
      </c>
      <c r="AP174" s="8">
        <f>[27]mar!$BL176</f>
        <v>0</v>
      </c>
      <c r="AQ174" s="8">
        <f>[28]abr!$BL176</f>
        <v>0</v>
      </c>
      <c r="AR174" s="8"/>
      <c r="AS174" s="8"/>
      <c r="AT174" s="8"/>
      <c r="AU174" s="8"/>
      <c r="AV174" s="8"/>
      <c r="AW174" s="8"/>
      <c r="AX174" s="8"/>
      <c r="AY174" s="8"/>
    </row>
    <row r="175" spans="2:51" outlineLevel="2" x14ac:dyDescent="0.25">
      <c r="B175" s="4" t="s">
        <v>126</v>
      </c>
      <c r="C175" s="5" t="s">
        <v>298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f>[1]jan!$BL177</f>
        <v>0</v>
      </c>
      <c r="Q175" s="8">
        <f>[2]fev!$BL177</f>
        <v>0</v>
      </c>
      <c r="R175" s="8">
        <f>[3]mar!$BL177</f>
        <v>0</v>
      </c>
      <c r="S175" s="8">
        <f>[4]abr!$BL177</f>
        <v>0</v>
      </c>
      <c r="T175" s="8">
        <f>[5]maio!$BL177</f>
        <v>0</v>
      </c>
      <c r="U175" s="8">
        <f>[6]jun!$BL177</f>
        <v>0</v>
      </c>
      <c r="V175" s="8">
        <f>[7]jul!$BL177</f>
        <v>0</v>
      </c>
      <c r="W175" s="8">
        <f>[8]ago!$BL177</f>
        <v>0</v>
      </c>
      <c r="X175" s="8">
        <f>[9]set!$BL177</f>
        <v>0</v>
      </c>
      <c r="Y175" s="8">
        <f>[10]out!$BL177</f>
        <v>0</v>
      </c>
      <c r="Z175" s="8">
        <f>[11]nov!$BL177</f>
        <v>0</v>
      </c>
      <c r="AA175" s="8">
        <f>[12]dez!$BL177</f>
        <v>0</v>
      </c>
      <c r="AB175" s="8">
        <f>[13]jan!$BL177</f>
        <v>0</v>
      </c>
      <c r="AC175" s="8">
        <f>[14]fev!$BL177</f>
        <v>0</v>
      </c>
      <c r="AD175" s="8">
        <f>[15]mar!$BL177</f>
        <v>0</v>
      </c>
      <c r="AE175" s="8">
        <f>[16]abr!$BL177</f>
        <v>0</v>
      </c>
      <c r="AF175" s="8">
        <f>[17]maio!$BL177</f>
        <v>0</v>
      </c>
      <c r="AG175" s="8">
        <f>[18]jun!$BL177</f>
        <v>0</v>
      </c>
      <c r="AH175" s="8">
        <f>[19]jul!$BL177</f>
        <v>0</v>
      </c>
      <c r="AI175" s="8">
        <f>[20]ago!$BL177</f>
        <v>0</v>
      </c>
      <c r="AJ175" s="8">
        <f>[21]set!$BL177</f>
        <v>0</v>
      </c>
      <c r="AK175" s="8">
        <f>[22]out!$BL177</f>
        <v>0</v>
      </c>
      <c r="AL175" s="8">
        <f>[23]nov!$BL177</f>
        <v>0</v>
      </c>
      <c r="AM175" s="8">
        <f>[24]dez!$BL177</f>
        <v>0</v>
      </c>
      <c r="AN175" s="8">
        <f>[25]jan!$BL177</f>
        <v>0</v>
      </c>
      <c r="AO175" s="8">
        <f>[26]fev!$BL177</f>
        <v>0</v>
      </c>
      <c r="AP175" s="8">
        <f>[27]mar!$BL177</f>
        <v>0</v>
      </c>
      <c r="AQ175" s="8">
        <f>[28]abr!$BL177</f>
        <v>0</v>
      </c>
      <c r="AR175" s="8"/>
      <c r="AS175" s="8"/>
      <c r="AT175" s="8"/>
      <c r="AU175" s="8"/>
      <c r="AV175" s="8"/>
      <c r="AW175" s="8"/>
      <c r="AX175" s="8"/>
      <c r="AY175" s="8"/>
    </row>
    <row r="176" spans="2:51" outlineLevel="2" x14ac:dyDescent="0.25">
      <c r="B176" s="4" t="s">
        <v>127</v>
      </c>
      <c r="C176" s="5" t="s">
        <v>299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f>[1]jan!$BL178</f>
        <v>0</v>
      </c>
      <c r="Q176" s="8">
        <f>[2]fev!$BL178</f>
        <v>0</v>
      </c>
      <c r="R176" s="8">
        <f>[3]mar!$BL178</f>
        <v>0</v>
      </c>
      <c r="S176" s="8">
        <f>[4]abr!$BL178</f>
        <v>0</v>
      </c>
      <c r="T176" s="8">
        <f>[5]maio!$BL178</f>
        <v>0</v>
      </c>
      <c r="U176" s="8">
        <f>[6]jun!$BL178</f>
        <v>0</v>
      </c>
      <c r="V176" s="8">
        <f>[7]jul!$BL178</f>
        <v>0</v>
      </c>
      <c r="W176" s="8">
        <f>[8]ago!$BL178</f>
        <v>0</v>
      </c>
      <c r="X176" s="8">
        <f>[9]set!$BL178</f>
        <v>0</v>
      </c>
      <c r="Y176" s="8">
        <f>[10]out!$BL178</f>
        <v>0</v>
      </c>
      <c r="Z176" s="8">
        <f>[11]nov!$BL178</f>
        <v>0</v>
      </c>
      <c r="AA176" s="8">
        <f>[12]dez!$BL178</f>
        <v>0</v>
      </c>
      <c r="AB176" s="8">
        <f>[13]jan!$BL178</f>
        <v>0</v>
      </c>
      <c r="AC176" s="8">
        <f>[14]fev!$BL178</f>
        <v>0</v>
      </c>
      <c r="AD176" s="8">
        <f>[15]mar!$BL178</f>
        <v>0</v>
      </c>
      <c r="AE176" s="8">
        <f>[16]abr!$BL178</f>
        <v>0</v>
      </c>
      <c r="AF176" s="8">
        <f>[17]maio!$BL178</f>
        <v>0</v>
      </c>
      <c r="AG176" s="8">
        <f>[18]jun!$BL178</f>
        <v>0</v>
      </c>
      <c r="AH176" s="8">
        <f>[19]jul!$BL178</f>
        <v>0</v>
      </c>
      <c r="AI176" s="8">
        <f>[20]ago!$BL178</f>
        <v>0</v>
      </c>
      <c r="AJ176" s="8">
        <f>[21]set!$BL178</f>
        <v>0</v>
      </c>
      <c r="AK176" s="8">
        <f>[22]out!$BL178</f>
        <v>0</v>
      </c>
      <c r="AL176" s="8">
        <f>[23]nov!$BL178</f>
        <v>0</v>
      </c>
      <c r="AM176" s="8">
        <f>[24]dez!$BL178</f>
        <v>0</v>
      </c>
      <c r="AN176" s="8">
        <f>[25]jan!$BL178</f>
        <v>0</v>
      </c>
      <c r="AO176" s="8">
        <f>[26]fev!$BL178</f>
        <v>0</v>
      </c>
      <c r="AP176" s="8">
        <f>[27]mar!$BL178</f>
        <v>0</v>
      </c>
      <c r="AQ176" s="8">
        <f>[28]abr!$BL178</f>
        <v>0</v>
      </c>
      <c r="AR176" s="8"/>
      <c r="AS176" s="8"/>
      <c r="AT176" s="8"/>
      <c r="AU176" s="8"/>
      <c r="AV176" s="8"/>
      <c r="AW176" s="8"/>
      <c r="AX176" s="8"/>
      <c r="AY176" s="8"/>
    </row>
    <row r="177" spans="2:51" ht="22.5" outlineLevel="2" x14ac:dyDescent="0.25">
      <c r="B177" s="4" t="s">
        <v>128</v>
      </c>
      <c r="C177" s="5" t="s">
        <v>300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f>[1]jan!$BL179</f>
        <v>0</v>
      </c>
      <c r="Q177" s="8">
        <f>[2]fev!$BL179</f>
        <v>0</v>
      </c>
      <c r="R177" s="8">
        <f>[3]mar!$BL179</f>
        <v>0</v>
      </c>
      <c r="S177" s="8">
        <f>[4]abr!$BL179</f>
        <v>0</v>
      </c>
      <c r="T177" s="8">
        <f>[5]maio!$BL179</f>
        <v>0</v>
      </c>
      <c r="U177" s="8">
        <f>[6]jun!$BL179</f>
        <v>0</v>
      </c>
      <c r="V177" s="8">
        <f>[7]jul!$BL179</f>
        <v>0</v>
      </c>
      <c r="W177" s="8">
        <f>[8]ago!$BL179</f>
        <v>0</v>
      </c>
      <c r="X177" s="8">
        <f>[9]set!$BL179</f>
        <v>0</v>
      </c>
      <c r="Y177" s="8">
        <f>[10]out!$BL179</f>
        <v>0</v>
      </c>
      <c r="Z177" s="8">
        <f>[11]nov!$BL179</f>
        <v>0</v>
      </c>
      <c r="AA177" s="8">
        <f>[12]dez!$BL179</f>
        <v>0</v>
      </c>
      <c r="AB177" s="8">
        <f>[13]jan!$BL179</f>
        <v>0</v>
      </c>
      <c r="AC177" s="8">
        <f>[14]fev!$BL179</f>
        <v>0</v>
      </c>
      <c r="AD177" s="8">
        <f>[15]mar!$BL179</f>
        <v>0</v>
      </c>
      <c r="AE177" s="8">
        <f>[16]abr!$BL179</f>
        <v>0</v>
      </c>
      <c r="AF177" s="8">
        <f>[17]maio!$BL179</f>
        <v>0</v>
      </c>
      <c r="AG177" s="8">
        <f>[18]jun!$BL179</f>
        <v>0</v>
      </c>
      <c r="AH177" s="8">
        <f>[19]jul!$BL179</f>
        <v>0</v>
      </c>
      <c r="AI177" s="8">
        <f>[20]ago!$BL179</f>
        <v>0</v>
      </c>
      <c r="AJ177" s="8">
        <f>[21]set!$BL179</f>
        <v>0</v>
      </c>
      <c r="AK177" s="8">
        <f>[22]out!$BL179</f>
        <v>0</v>
      </c>
      <c r="AL177" s="8">
        <f>[23]nov!$BL179</f>
        <v>0</v>
      </c>
      <c r="AM177" s="8">
        <f>[24]dez!$BL179</f>
        <v>0</v>
      </c>
      <c r="AN177" s="8">
        <f>[25]jan!$BL179</f>
        <v>0</v>
      </c>
      <c r="AO177" s="8">
        <f>[26]fev!$BL179</f>
        <v>0</v>
      </c>
      <c r="AP177" s="8">
        <f>[27]mar!$BL179</f>
        <v>0</v>
      </c>
      <c r="AQ177" s="8">
        <f>[28]abr!$BL179</f>
        <v>0</v>
      </c>
      <c r="AR177" s="8"/>
      <c r="AS177" s="8"/>
      <c r="AT177" s="8"/>
      <c r="AU177" s="8"/>
      <c r="AV177" s="8"/>
      <c r="AW177" s="8"/>
      <c r="AX177" s="8"/>
      <c r="AY177" s="8"/>
    </row>
    <row r="178" spans="2:51" ht="22.5" outlineLevel="2" x14ac:dyDescent="0.25">
      <c r="B178" s="4" t="s">
        <v>129</v>
      </c>
      <c r="C178" s="5" t="s">
        <v>301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f>[1]jan!$BL180</f>
        <v>0</v>
      </c>
      <c r="Q178" s="8">
        <f>[2]fev!$BL180</f>
        <v>0</v>
      </c>
      <c r="R178" s="8">
        <f>[3]mar!$BL180</f>
        <v>0</v>
      </c>
      <c r="S178" s="8">
        <f>[4]abr!$BL180</f>
        <v>0</v>
      </c>
      <c r="T178" s="8">
        <f>[5]maio!$BL180</f>
        <v>0</v>
      </c>
      <c r="U178" s="8">
        <f>[6]jun!$BL180</f>
        <v>0</v>
      </c>
      <c r="V178" s="8">
        <f>[7]jul!$BL180</f>
        <v>0</v>
      </c>
      <c r="W178" s="8">
        <f>[8]ago!$BL180</f>
        <v>0</v>
      </c>
      <c r="X178" s="8">
        <f>[9]set!$BL180</f>
        <v>0</v>
      </c>
      <c r="Y178" s="8">
        <f>[10]out!$BL180</f>
        <v>0</v>
      </c>
      <c r="Z178" s="8">
        <f>[11]nov!$BL180</f>
        <v>0</v>
      </c>
      <c r="AA178" s="8">
        <f>[12]dez!$BL180</f>
        <v>0</v>
      </c>
      <c r="AB178" s="8">
        <f>[13]jan!$BL180</f>
        <v>0</v>
      </c>
      <c r="AC178" s="8">
        <f>[14]fev!$BL180</f>
        <v>0</v>
      </c>
      <c r="AD178" s="8">
        <f>[15]mar!$BL180</f>
        <v>0</v>
      </c>
      <c r="AE178" s="8">
        <f>[16]abr!$BL180</f>
        <v>0</v>
      </c>
      <c r="AF178" s="8">
        <f>[17]maio!$BL180</f>
        <v>0</v>
      </c>
      <c r="AG178" s="8">
        <f>[18]jun!$BL180</f>
        <v>0</v>
      </c>
      <c r="AH178" s="8">
        <f>[19]jul!$BL180</f>
        <v>0</v>
      </c>
      <c r="AI178" s="8">
        <f>[20]ago!$BL180</f>
        <v>0</v>
      </c>
      <c r="AJ178" s="8">
        <f>[21]set!$BL180</f>
        <v>0</v>
      </c>
      <c r="AK178" s="8">
        <f>[22]out!$BL180</f>
        <v>0</v>
      </c>
      <c r="AL178" s="8">
        <f>[23]nov!$BL180</f>
        <v>0</v>
      </c>
      <c r="AM178" s="8">
        <f>[24]dez!$BL180</f>
        <v>0</v>
      </c>
      <c r="AN178" s="8">
        <f>[25]jan!$BL180</f>
        <v>0</v>
      </c>
      <c r="AO178" s="8">
        <f>[26]fev!$BL180</f>
        <v>0</v>
      </c>
      <c r="AP178" s="8">
        <f>[27]mar!$BL180</f>
        <v>0</v>
      </c>
      <c r="AQ178" s="8">
        <f>[28]abr!$BL180</f>
        <v>0</v>
      </c>
      <c r="AR178" s="8"/>
      <c r="AS178" s="8"/>
      <c r="AT178" s="8"/>
      <c r="AU178" s="8"/>
      <c r="AV178" s="8"/>
      <c r="AW178" s="8"/>
      <c r="AX178" s="8"/>
      <c r="AY178" s="8"/>
    </row>
    <row r="179" spans="2:51" ht="31.5" customHeight="1" x14ac:dyDescent="0.25">
      <c r="B179" s="10" t="s">
        <v>142</v>
      </c>
      <c r="C179" s="11" t="s">
        <v>302</v>
      </c>
      <c r="D179" s="12">
        <v>0</v>
      </c>
      <c r="E179" s="12">
        <v>12000</v>
      </c>
      <c r="F179" s="12">
        <v>402575</v>
      </c>
      <c r="G179" s="12">
        <v>8182</v>
      </c>
      <c r="H179" s="12">
        <v>0</v>
      </c>
      <c r="I179" s="12">
        <v>14303</v>
      </c>
      <c r="J179" s="12">
        <v>936</v>
      </c>
      <c r="K179" s="12">
        <v>496</v>
      </c>
      <c r="L179" s="12">
        <v>0</v>
      </c>
      <c r="M179" s="12">
        <v>0</v>
      </c>
      <c r="N179" s="12">
        <v>303926</v>
      </c>
      <c r="O179" s="12">
        <v>0</v>
      </c>
      <c r="P179" s="12">
        <f>[1]jan!$BL181</f>
        <v>0</v>
      </c>
      <c r="Q179" s="12">
        <f>[2]fev!$BL181</f>
        <v>21236</v>
      </c>
      <c r="R179" s="12">
        <f>[3]mar!$BL181</f>
        <v>0</v>
      </c>
      <c r="S179" s="12">
        <f>[4]abr!$BL181</f>
        <v>8177</v>
      </c>
      <c r="T179" s="12">
        <f>[5]maio!$BL181</f>
        <v>0</v>
      </c>
      <c r="U179" s="12">
        <f>[6]jun!$BL181</f>
        <v>0</v>
      </c>
      <c r="V179" s="12">
        <f>[7]jul!$BL181</f>
        <v>0</v>
      </c>
      <c r="W179" s="12">
        <f>[8]ago!$BL181</f>
        <v>2048</v>
      </c>
      <c r="X179" s="12">
        <f>[9]set!$BL181</f>
        <v>4000</v>
      </c>
      <c r="Y179" s="12">
        <f>[10]out!$BL181</f>
        <v>542</v>
      </c>
      <c r="Z179" s="12">
        <f>[11]nov!$BL181</f>
        <v>53</v>
      </c>
      <c r="AA179" s="12">
        <f>[12]dez!$BL181</f>
        <v>0</v>
      </c>
      <c r="AB179" s="12">
        <f>[13]jan!$BL181</f>
        <v>0</v>
      </c>
      <c r="AC179" s="12">
        <f>[14]fev!$BL181</f>
        <v>68000</v>
      </c>
      <c r="AD179" s="12">
        <f>[15]mar!$BL181</f>
        <v>0</v>
      </c>
      <c r="AE179" s="12">
        <f>[16]abr!$BL181</f>
        <v>0</v>
      </c>
      <c r="AF179" s="12">
        <f>[17]maio!$BL181</f>
        <v>29983</v>
      </c>
      <c r="AG179" s="12">
        <f>[18]jun!$BL181</f>
        <v>8239</v>
      </c>
      <c r="AH179" s="12">
        <f>[19]jul!$BL181</f>
        <v>6621</v>
      </c>
      <c r="AI179" s="12">
        <f>[20]ago!$BL181</f>
        <v>4860</v>
      </c>
      <c r="AJ179" s="12">
        <f>[21]set!$BL181</f>
        <v>72680</v>
      </c>
      <c r="AK179" s="12">
        <f>[22]out!$BL181</f>
        <v>16635</v>
      </c>
      <c r="AL179" s="12">
        <f>[23]nov!$BL181</f>
        <v>44802</v>
      </c>
      <c r="AM179" s="12">
        <f>[24]dez!$BL181</f>
        <v>0</v>
      </c>
      <c r="AN179" s="12">
        <f>[25]jan!$BL181</f>
        <v>0</v>
      </c>
      <c r="AO179" s="12">
        <f>[26]fev!$BL181</f>
        <v>35575</v>
      </c>
      <c r="AP179" s="12">
        <f>[27]mar!$BL181</f>
        <v>162500</v>
      </c>
      <c r="AQ179" s="12">
        <f>[28]abr!$BL181</f>
        <v>583</v>
      </c>
      <c r="AR179" s="12"/>
      <c r="AS179" s="12"/>
      <c r="AT179" s="12"/>
      <c r="AU179" s="12"/>
      <c r="AV179" s="12"/>
      <c r="AW179" s="12"/>
      <c r="AX179" s="12"/>
      <c r="AY179" s="12"/>
    </row>
    <row r="180" spans="2:51" outlineLevel="1" x14ac:dyDescent="0.25">
      <c r="B180" s="16">
        <v>92</v>
      </c>
      <c r="C180" s="17" t="s">
        <v>303</v>
      </c>
      <c r="D180" s="18">
        <v>0</v>
      </c>
      <c r="E180" s="18">
        <v>12000</v>
      </c>
      <c r="F180" s="18">
        <v>402575</v>
      </c>
      <c r="G180" s="18">
        <v>8182</v>
      </c>
      <c r="H180" s="18">
        <v>0</v>
      </c>
      <c r="I180" s="18">
        <v>14303</v>
      </c>
      <c r="J180" s="18">
        <v>0</v>
      </c>
      <c r="K180" s="18">
        <v>0</v>
      </c>
      <c r="L180" s="18">
        <v>0</v>
      </c>
      <c r="M180" s="18">
        <v>0</v>
      </c>
      <c r="N180" s="18">
        <v>303926</v>
      </c>
      <c r="O180" s="18">
        <v>0</v>
      </c>
      <c r="P180" s="18">
        <f>[1]jan!$BL182</f>
        <v>0</v>
      </c>
      <c r="Q180" s="18">
        <f>[2]fev!$BL182</f>
        <v>21236</v>
      </c>
      <c r="R180" s="18">
        <f>[3]mar!$BL182</f>
        <v>0</v>
      </c>
      <c r="S180" s="18">
        <f>[4]abr!$BL182</f>
        <v>8177</v>
      </c>
      <c r="T180" s="18">
        <f>[5]maio!$BL182</f>
        <v>0</v>
      </c>
      <c r="U180" s="18">
        <f>[6]jun!$BL182</f>
        <v>0</v>
      </c>
      <c r="V180" s="18">
        <f>[7]jul!$BL182</f>
        <v>0</v>
      </c>
      <c r="W180" s="18">
        <f>[8]ago!$BL182</f>
        <v>2048</v>
      </c>
      <c r="X180" s="18">
        <f>[9]set!$BL182</f>
        <v>4000</v>
      </c>
      <c r="Y180" s="18">
        <f>[10]out!$BL182</f>
        <v>542</v>
      </c>
      <c r="Z180" s="18">
        <f>[11]nov!$BL182</f>
        <v>53</v>
      </c>
      <c r="AA180" s="18">
        <f>[12]dez!$BL182</f>
        <v>0</v>
      </c>
      <c r="AB180" s="18">
        <f>[13]jan!$BL182</f>
        <v>0</v>
      </c>
      <c r="AC180" s="18">
        <f>[14]fev!$BL182</f>
        <v>68000</v>
      </c>
      <c r="AD180" s="18">
        <f>[15]mar!$BL182</f>
        <v>0</v>
      </c>
      <c r="AE180" s="18">
        <f>[16]abr!$BL182</f>
        <v>0</v>
      </c>
      <c r="AF180" s="18">
        <f>[17]maio!$BL182</f>
        <v>29983</v>
      </c>
      <c r="AG180" s="18">
        <f>[18]jun!$BL182</f>
        <v>8239</v>
      </c>
      <c r="AH180" s="18">
        <f>[19]jul!$BL182</f>
        <v>6621</v>
      </c>
      <c r="AI180" s="18">
        <f>[20]ago!$BL182</f>
        <v>4860</v>
      </c>
      <c r="AJ180" s="18">
        <f>[21]set!$BL182</f>
        <v>72680</v>
      </c>
      <c r="AK180" s="18">
        <f>[22]out!$BL182</f>
        <v>16635</v>
      </c>
      <c r="AL180" s="18">
        <f>[23]nov!$BL182</f>
        <v>44802</v>
      </c>
      <c r="AM180" s="18">
        <f>[24]dez!$BL182</f>
        <v>0</v>
      </c>
      <c r="AN180" s="18">
        <f>[25]jan!$BL182</f>
        <v>0</v>
      </c>
      <c r="AO180" s="18">
        <f>[26]fev!$BL182</f>
        <v>35575</v>
      </c>
      <c r="AP180" s="18">
        <f>[27]mar!$BL182</f>
        <v>162500</v>
      </c>
      <c r="AQ180" s="18">
        <f>[28]abr!$BL182</f>
        <v>583</v>
      </c>
      <c r="AR180" s="18"/>
      <c r="AS180" s="18"/>
      <c r="AT180" s="18"/>
      <c r="AU180" s="18"/>
      <c r="AV180" s="18"/>
      <c r="AW180" s="18"/>
      <c r="AX180" s="18"/>
      <c r="AY180" s="18"/>
    </row>
    <row r="181" spans="2:51" outlineLevel="2" x14ac:dyDescent="0.25">
      <c r="B181" s="4" t="s">
        <v>130</v>
      </c>
      <c r="C181" s="5" t="s">
        <v>304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f>[1]jan!$BL183</f>
        <v>0</v>
      </c>
      <c r="Q181" s="8">
        <f>[2]fev!$BL183</f>
        <v>0</v>
      </c>
      <c r="R181" s="8">
        <f>[3]mar!$BL183</f>
        <v>0</v>
      </c>
      <c r="S181" s="8">
        <f>[4]abr!$BL183</f>
        <v>0</v>
      </c>
      <c r="T181" s="8">
        <f>[5]maio!$BL183</f>
        <v>0</v>
      </c>
      <c r="U181" s="8">
        <f>[6]jun!$BL183</f>
        <v>0</v>
      </c>
      <c r="V181" s="8">
        <f>[7]jul!$BL183</f>
        <v>0</v>
      </c>
      <c r="W181" s="8">
        <f>[8]ago!$BL183</f>
        <v>0</v>
      </c>
      <c r="X181" s="8">
        <f>[9]set!$BL183</f>
        <v>0</v>
      </c>
      <c r="Y181" s="8">
        <f>[10]out!$BL183</f>
        <v>0</v>
      </c>
      <c r="Z181" s="8">
        <f>[11]nov!$BL183</f>
        <v>0</v>
      </c>
      <c r="AA181" s="8">
        <f>[12]dez!$BL183</f>
        <v>0</v>
      </c>
      <c r="AB181" s="8">
        <f>[13]jan!$BL183</f>
        <v>0</v>
      </c>
      <c r="AC181" s="8">
        <f>[14]fev!$BL183</f>
        <v>0</v>
      </c>
      <c r="AD181" s="8">
        <f>[15]mar!$BL183</f>
        <v>0</v>
      </c>
      <c r="AE181" s="8">
        <f>[16]abr!$BL183</f>
        <v>0</v>
      </c>
      <c r="AF181" s="8">
        <f>[17]maio!$BL183</f>
        <v>0</v>
      </c>
      <c r="AG181" s="8">
        <f>[18]jun!$BL183</f>
        <v>0</v>
      </c>
      <c r="AH181" s="8">
        <f>[19]jul!$BL183</f>
        <v>0</v>
      </c>
      <c r="AI181" s="8">
        <f>[20]ago!$BL183</f>
        <v>0</v>
      </c>
      <c r="AJ181" s="8">
        <f>[21]set!$BL183</f>
        <v>0</v>
      </c>
      <c r="AK181" s="8">
        <f>[22]out!$BL183</f>
        <v>0</v>
      </c>
      <c r="AL181" s="8">
        <f>[23]nov!$BL183</f>
        <v>0</v>
      </c>
      <c r="AM181" s="8">
        <f>[24]dez!$BL183</f>
        <v>0</v>
      </c>
      <c r="AN181" s="8">
        <f>[25]jan!$BL183</f>
        <v>0</v>
      </c>
      <c r="AO181" s="8">
        <f>[26]fev!$BL183</f>
        <v>0</v>
      </c>
      <c r="AP181" s="8">
        <f>[27]mar!$BL183</f>
        <v>0</v>
      </c>
      <c r="AQ181" s="8">
        <f>[28]abr!$BL183</f>
        <v>0</v>
      </c>
      <c r="AR181" s="8"/>
      <c r="AS181" s="8"/>
      <c r="AT181" s="8"/>
      <c r="AU181" s="8"/>
      <c r="AV181" s="8"/>
      <c r="AW181" s="8"/>
      <c r="AX181" s="8"/>
      <c r="AY181" s="8"/>
    </row>
    <row r="182" spans="2:51" outlineLevel="2" x14ac:dyDescent="0.25">
      <c r="B182" s="4" t="s">
        <v>131</v>
      </c>
      <c r="C182" s="5" t="s">
        <v>305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f>[1]jan!$BL184</f>
        <v>0</v>
      </c>
      <c r="Q182" s="8">
        <f>[2]fev!$BL184</f>
        <v>0</v>
      </c>
      <c r="R182" s="8">
        <f>[3]mar!$BL184</f>
        <v>0</v>
      </c>
      <c r="S182" s="8">
        <f>[4]abr!$BL184</f>
        <v>0</v>
      </c>
      <c r="T182" s="8">
        <f>[5]maio!$BL184</f>
        <v>0</v>
      </c>
      <c r="U182" s="8">
        <f>[6]jun!$BL184</f>
        <v>0</v>
      </c>
      <c r="V182" s="8">
        <f>[7]jul!$BL184</f>
        <v>0</v>
      </c>
      <c r="W182" s="8">
        <f>[8]ago!$BL184</f>
        <v>0</v>
      </c>
      <c r="X182" s="8">
        <f>[9]set!$BL184</f>
        <v>0</v>
      </c>
      <c r="Y182" s="8">
        <f>[10]out!$BL184</f>
        <v>0</v>
      </c>
      <c r="Z182" s="8">
        <f>[11]nov!$BL184</f>
        <v>0</v>
      </c>
      <c r="AA182" s="8">
        <f>[12]dez!$BL184</f>
        <v>0</v>
      </c>
      <c r="AB182" s="8">
        <f>[13]jan!$BL184</f>
        <v>0</v>
      </c>
      <c r="AC182" s="8">
        <f>[14]fev!$BL184</f>
        <v>0</v>
      </c>
      <c r="AD182" s="8">
        <f>[15]mar!$BL184</f>
        <v>0</v>
      </c>
      <c r="AE182" s="8">
        <f>[16]abr!$BL184</f>
        <v>0</v>
      </c>
      <c r="AF182" s="8">
        <f>[17]maio!$BL184</f>
        <v>0</v>
      </c>
      <c r="AG182" s="8">
        <f>[18]jun!$BL184</f>
        <v>0</v>
      </c>
      <c r="AH182" s="8">
        <f>[19]jul!$BL184</f>
        <v>0</v>
      </c>
      <c r="AI182" s="8">
        <f>[20]ago!$BL184</f>
        <v>0</v>
      </c>
      <c r="AJ182" s="8">
        <f>[21]set!$BL184</f>
        <v>0</v>
      </c>
      <c r="AK182" s="8">
        <f>[22]out!$BL184</f>
        <v>0</v>
      </c>
      <c r="AL182" s="8">
        <f>[23]nov!$BL184</f>
        <v>0</v>
      </c>
      <c r="AM182" s="8">
        <f>[24]dez!$BL184</f>
        <v>0</v>
      </c>
      <c r="AN182" s="8">
        <f>[25]jan!$BL184</f>
        <v>0</v>
      </c>
      <c r="AO182" s="8">
        <f>[26]fev!$BL184</f>
        <v>0</v>
      </c>
      <c r="AP182" s="8">
        <f>[27]mar!$BL184</f>
        <v>0</v>
      </c>
      <c r="AQ182" s="8">
        <f>[28]abr!$BL184</f>
        <v>0</v>
      </c>
      <c r="AR182" s="8"/>
      <c r="AS182" s="8"/>
      <c r="AT182" s="8"/>
      <c r="AU182" s="8"/>
      <c r="AV182" s="8"/>
      <c r="AW182" s="8"/>
      <c r="AX182" s="8"/>
      <c r="AY182" s="8"/>
    </row>
    <row r="183" spans="2:51" outlineLevel="2" x14ac:dyDescent="0.25">
      <c r="B183" s="4" t="s">
        <v>132</v>
      </c>
      <c r="C183" s="5" t="s">
        <v>306</v>
      </c>
      <c r="D183" s="8">
        <v>0</v>
      </c>
      <c r="E183" s="8">
        <v>12000</v>
      </c>
      <c r="F183" s="8">
        <v>402575</v>
      </c>
      <c r="G183" s="8">
        <v>8182</v>
      </c>
      <c r="H183" s="8">
        <v>0</v>
      </c>
      <c r="I183" s="8">
        <v>14303</v>
      </c>
      <c r="J183" s="8">
        <v>0</v>
      </c>
      <c r="K183" s="8">
        <v>0</v>
      </c>
      <c r="L183" s="8">
        <v>0</v>
      </c>
      <c r="M183" s="8">
        <v>0</v>
      </c>
      <c r="N183" s="8">
        <v>303926</v>
      </c>
      <c r="O183" s="8">
        <v>0</v>
      </c>
      <c r="P183" s="8">
        <f>[1]jan!$BL185</f>
        <v>0</v>
      </c>
      <c r="Q183" s="8">
        <f>[2]fev!$BL185</f>
        <v>21236</v>
      </c>
      <c r="R183" s="8">
        <f>[3]mar!$BL185</f>
        <v>0</v>
      </c>
      <c r="S183" s="8">
        <f>[4]abr!$BL185</f>
        <v>8177</v>
      </c>
      <c r="T183" s="8">
        <f>[5]maio!$BL185</f>
        <v>0</v>
      </c>
      <c r="U183" s="8">
        <f>[6]jun!$BL185</f>
        <v>0</v>
      </c>
      <c r="V183" s="8">
        <f>[7]jul!$BL185</f>
        <v>0</v>
      </c>
      <c r="W183" s="8">
        <f>[8]ago!$BL185</f>
        <v>2048</v>
      </c>
      <c r="X183" s="8">
        <f>[9]set!$BL185</f>
        <v>4000</v>
      </c>
      <c r="Y183" s="8">
        <f>[10]out!$BL185</f>
        <v>542</v>
      </c>
      <c r="Z183" s="8">
        <f>[11]nov!$BL185</f>
        <v>53</v>
      </c>
      <c r="AA183" s="8">
        <f>[12]dez!$BL185</f>
        <v>0</v>
      </c>
      <c r="AB183" s="8">
        <f>[13]jan!$BL185</f>
        <v>0</v>
      </c>
      <c r="AC183" s="8">
        <f>[14]fev!$BL185</f>
        <v>68000</v>
      </c>
      <c r="AD183" s="8">
        <f>[15]mar!$BL185</f>
        <v>0</v>
      </c>
      <c r="AE183" s="8">
        <f>[16]abr!$BL185</f>
        <v>0</v>
      </c>
      <c r="AF183" s="8">
        <f>[17]maio!$BL185</f>
        <v>29983</v>
      </c>
      <c r="AG183" s="8">
        <f>[18]jun!$BL185</f>
        <v>8239</v>
      </c>
      <c r="AH183" s="8">
        <f>[19]jul!$BL185</f>
        <v>6621</v>
      </c>
      <c r="AI183" s="8">
        <f>[20]ago!$BL185</f>
        <v>4860</v>
      </c>
      <c r="AJ183" s="8">
        <f>[21]set!$BL185</f>
        <v>72680</v>
      </c>
      <c r="AK183" s="8">
        <f>[22]out!$BL185</f>
        <v>16635</v>
      </c>
      <c r="AL183" s="8">
        <f>[23]nov!$BL185</f>
        <v>44802</v>
      </c>
      <c r="AM183" s="8">
        <f>[24]dez!$BL185</f>
        <v>0</v>
      </c>
      <c r="AN183" s="8">
        <f>[25]jan!$BL185</f>
        <v>0</v>
      </c>
      <c r="AO183" s="8">
        <f>[26]fev!$BL185</f>
        <v>35575</v>
      </c>
      <c r="AP183" s="8">
        <f>[27]mar!$BL185</f>
        <v>162500</v>
      </c>
      <c r="AQ183" s="8">
        <f>[28]abr!$BL185</f>
        <v>583</v>
      </c>
      <c r="AR183" s="8"/>
      <c r="AS183" s="8"/>
      <c r="AT183" s="8"/>
      <c r="AU183" s="8"/>
      <c r="AV183" s="8"/>
      <c r="AW183" s="8"/>
      <c r="AX183" s="8"/>
      <c r="AY183" s="8"/>
    </row>
    <row r="184" spans="2:51" outlineLevel="2" x14ac:dyDescent="0.25">
      <c r="B184" s="4" t="s">
        <v>133</v>
      </c>
      <c r="C184" s="5" t="s">
        <v>307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f>[1]jan!$BL186</f>
        <v>0</v>
      </c>
      <c r="Q184" s="8">
        <f>[2]fev!$BL186</f>
        <v>0</v>
      </c>
      <c r="R184" s="8">
        <f>[3]mar!$BL186</f>
        <v>0</v>
      </c>
      <c r="S184" s="8">
        <f>[4]abr!$BL186</f>
        <v>0</v>
      </c>
      <c r="T184" s="8">
        <f>[5]maio!$BL186</f>
        <v>0</v>
      </c>
      <c r="U184" s="8">
        <f>[6]jun!$BL186</f>
        <v>0</v>
      </c>
      <c r="V184" s="8">
        <f>[7]jul!$BL186</f>
        <v>0</v>
      </c>
      <c r="W184" s="8">
        <f>[8]ago!$BL186</f>
        <v>0</v>
      </c>
      <c r="X184" s="8">
        <f>[9]set!$BL186</f>
        <v>0</v>
      </c>
      <c r="Y184" s="8">
        <f>[10]out!$BL186</f>
        <v>0</v>
      </c>
      <c r="Z184" s="8">
        <f>[11]nov!$BL186</f>
        <v>0</v>
      </c>
      <c r="AA184" s="8">
        <f>[12]dez!$BL186</f>
        <v>0</v>
      </c>
      <c r="AB184" s="8">
        <f>[13]jan!$BL186</f>
        <v>0</v>
      </c>
      <c r="AC184" s="8">
        <f>[14]fev!$BL186</f>
        <v>0</v>
      </c>
      <c r="AD184" s="8">
        <f>[15]mar!$BL186</f>
        <v>0</v>
      </c>
      <c r="AE184" s="8">
        <f>[16]abr!$BL186</f>
        <v>0</v>
      </c>
      <c r="AF184" s="8">
        <f>[17]maio!$BL186</f>
        <v>0</v>
      </c>
      <c r="AG184" s="8">
        <f>[18]jun!$BL186</f>
        <v>0</v>
      </c>
      <c r="AH184" s="8">
        <f>[19]jul!$BL186</f>
        <v>0</v>
      </c>
      <c r="AI184" s="8">
        <f>[20]ago!$BL186</f>
        <v>0</v>
      </c>
      <c r="AJ184" s="8">
        <f>[21]set!$BL186</f>
        <v>0</v>
      </c>
      <c r="AK184" s="8">
        <f>[22]out!$BL186</f>
        <v>0</v>
      </c>
      <c r="AL184" s="8">
        <f>[23]nov!$BL186</f>
        <v>0</v>
      </c>
      <c r="AM184" s="8">
        <f>[24]dez!$BL186</f>
        <v>0</v>
      </c>
      <c r="AN184" s="8">
        <f>[25]jan!$BL186</f>
        <v>0</v>
      </c>
      <c r="AO184" s="8">
        <f>[26]fev!$BL186</f>
        <v>0</v>
      </c>
      <c r="AP184" s="8">
        <f>[27]mar!$BL186</f>
        <v>0</v>
      </c>
      <c r="AQ184" s="8">
        <f>[28]abr!$BL186</f>
        <v>0</v>
      </c>
      <c r="AR184" s="8"/>
      <c r="AS184" s="8"/>
      <c r="AT184" s="8"/>
      <c r="AU184" s="8"/>
      <c r="AV184" s="8"/>
      <c r="AW184" s="8"/>
      <c r="AX184" s="8"/>
      <c r="AY184" s="8"/>
    </row>
    <row r="185" spans="2:51" ht="22.5" outlineLevel="2" x14ac:dyDescent="0.25">
      <c r="B185" s="4" t="s">
        <v>134</v>
      </c>
      <c r="C185" s="5" t="s">
        <v>308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f>[1]jan!$BL187</f>
        <v>0</v>
      </c>
      <c r="Q185" s="8">
        <f>[2]fev!$BL187</f>
        <v>0</v>
      </c>
      <c r="R185" s="8">
        <f>[3]mar!$BL187</f>
        <v>0</v>
      </c>
      <c r="S185" s="8">
        <f>[4]abr!$BL187</f>
        <v>0</v>
      </c>
      <c r="T185" s="8">
        <f>[5]maio!$BL187</f>
        <v>0</v>
      </c>
      <c r="U185" s="8">
        <f>[6]jun!$BL187</f>
        <v>0</v>
      </c>
      <c r="V185" s="8">
        <f>[7]jul!$BL187</f>
        <v>0</v>
      </c>
      <c r="W185" s="8">
        <f>[8]ago!$BL187</f>
        <v>0</v>
      </c>
      <c r="X185" s="8">
        <f>[9]set!$BL187</f>
        <v>0</v>
      </c>
      <c r="Y185" s="8">
        <f>[10]out!$BL187</f>
        <v>0</v>
      </c>
      <c r="Z185" s="8">
        <f>[11]nov!$BL187</f>
        <v>0</v>
      </c>
      <c r="AA185" s="8">
        <f>[12]dez!$BL187</f>
        <v>0</v>
      </c>
      <c r="AB185" s="8">
        <f>[13]jan!$BL187</f>
        <v>0</v>
      </c>
      <c r="AC185" s="8">
        <f>[14]fev!$BL187</f>
        <v>0</v>
      </c>
      <c r="AD185" s="8">
        <f>[15]mar!$BL187</f>
        <v>0</v>
      </c>
      <c r="AE185" s="8">
        <f>[16]abr!$BL187</f>
        <v>0</v>
      </c>
      <c r="AF185" s="8">
        <f>[17]maio!$BL187</f>
        <v>0</v>
      </c>
      <c r="AG185" s="8">
        <f>[18]jun!$BL187</f>
        <v>0</v>
      </c>
      <c r="AH185" s="8">
        <f>[19]jul!$BL187</f>
        <v>0</v>
      </c>
      <c r="AI185" s="8">
        <f>[20]ago!$BL187</f>
        <v>0</v>
      </c>
      <c r="AJ185" s="8">
        <f>[21]set!$BL187</f>
        <v>0</v>
      </c>
      <c r="AK185" s="8">
        <f>[22]out!$BL187</f>
        <v>0</v>
      </c>
      <c r="AL185" s="8">
        <f>[23]nov!$BL187</f>
        <v>0</v>
      </c>
      <c r="AM185" s="8">
        <f>[24]dez!$BL187</f>
        <v>0</v>
      </c>
      <c r="AN185" s="8">
        <f>[25]jan!$BL187</f>
        <v>0</v>
      </c>
      <c r="AO185" s="8">
        <f>[26]fev!$BL187</f>
        <v>0</v>
      </c>
      <c r="AP185" s="8">
        <f>[27]mar!$BL187</f>
        <v>0</v>
      </c>
      <c r="AQ185" s="8">
        <f>[28]abr!$BL187</f>
        <v>0</v>
      </c>
      <c r="AR185" s="8"/>
      <c r="AS185" s="8"/>
      <c r="AT185" s="8"/>
      <c r="AU185" s="8"/>
      <c r="AV185" s="8"/>
      <c r="AW185" s="8"/>
      <c r="AX185" s="8"/>
      <c r="AY185" s="8"/>
    </row>
    <row r="186" spans="2:51" outlineLevel="2" x14ac:dyDescent="0.25">
      <c r="B186" s="4" t="s">
        <v>135</v>
      </c>
      <c r="C186" s="5" t="s">
        <v>309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f>[1]jan!$BL188</f>
        <v>0</v>
      </c>
      <c r="Q186" s="8">
        <f>[2]fev!$BL188</f>
        <v>0</v>
      </c>
      <c r="R186" s="8">
        <f>[3]mar!$BL188</f>
        <v>0</v>
      </c>
      <c r="S186" s="8">
        <f>[4]abr!$BL188</f>
        <v>0</v>
      </c>
      <c r="T186" s="8">
        <f>[5]maio!$BL188</f>
        <v>0</v>
      </c>
      <c r="U186" s="8">
        <f>[6]jun!$BL188</f>
        <v>0</v>
      </c>
      <c r="V186" s="8">
        <f>[7]jul!$BL188</f>
        <v>0</v>
      </c>
      <c r="W186" s="8">
        <f>[8]ago!$BL188</f>
        <v>0</v>
      </c>
      <c r="X186" s="8">
        <f>[9]set!$BL188</f>
        <v>0</v>
      </c>
      <c r="Y186" s="8">
        <f>[10]out!$BL188</f>
        <v>0</v>
      </c>
      <c r="Z186" s="8">
        <f>[11]nov!$BL188</f>
        <v>0</v>
      </c>
      <c r="AA186" s="8">
        <f>[12]dez!$BL188</f>
        <v>0</v>
      </c>
      <c r="AB186" s="8">
        <f>[13]jan!$BL188</f>
        <v>0</v>
      </c>
      <c r="AC186" s="8">
        <f>[14]fev!$BL188</f>
        <v>0</v>
      </c>
      <c r="AD186" s="8">
        <f>[15]mar!$BL188</f>
        <v>0</v>
      </c>
      <c r="AE186" s="8">
        <f>[16]abr!$BL188</f>
        <v>0</v>
      </c>
      <c r="AF186" s="8">
        <f>[17]maio!$BL188</f>
        <v>0</v>
      </c>
      <c r="AG186" s="8">
        <f>[18]jun!$BL188</f>
        <v>0</v>
      </c>
      <c r="AH186" s="8">
        <f>[19]jul!$BL188</f>
        <v>0</v>
      </c>
      <c r="AI186" s="8">
        <f>[20]ago!$BL188</f>
        <v>0</v>
      </c>
      <c r="AJ186" s="8">
        <f>[21]set!$BL188</f>
        <v>0</v>
      </c>
      <c r="AK186" s="8">
        <f>[22]out!$BL188</f>
        <v>0</v>
      </c>
      <c r="AL186" s="8">
        <f>[23]nov!$BL188</f>
        <v>0</v>
      </c>
      <c r="AM186" s="8">
        <f>[24]dez!$BL188</f>
        <v>0</v>
      </c>
      <c r="AN186" s="8">
        <f>[25]jan!$BL188</f>
        <v>0</v>
      </c>
      <c r="AO186" s="8">
        <f>[26]fev!$BL188</f>
        <v>0</v>
      </c>
      <c r="AP186" s="8">
        <f>[27]mar!$BL188</f>
        <v>0</v>
      </c>
      <c r="AQ186" s="8">
        <f>[28]abr!$BL188</f>
        <v>0</v>
      </c>
      <c r="AR186" s="8"/>
      <c r="AS186" s="8"/>
      <c r="AT186" s="8"/>
      <c r="AU186" s="8"/>
      <c r="AV186" s="8"/>
      <c r="AW186" s="8"/>
      <c r="AX186" s="8"/>
      <c r="AY186" s="8"/>
    </row>
    <row r="187" spans="2:51" outlineLevel="1" x14ac:dyDescent="0.25">
      <c r="B187" s="16">
        <v>93</v>
      </c>
      <c r="C187" s="17" t="s">
        <v>310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936</v>
      </c>
      <c r="K187" s="18">
        <v>496</v>
      </c>
      <c r="L187" s="18">
        <v>0</v>
      </c>
      <c r="M187" s="18">
        <v>0</v>
      </c>
      <c r="N187" s="18">
        <v>0</v>
      </c>
      <c r="O187" s="18">
        <v>0</v>
      </c>
      <c r="P187" s="18">
        <f>[1]jan!$BL189</f>
        <v>0</v>
      </c>
      <c r="Q187" s="18">
        <f>[2]fev!$BL189</f>
        <v>0</v>
      </c>
      <c r="R187" s="18">
        <f>[3]mar!$BL189</f>
        <v>0</v>
      </c>
      <c r="S187" s="18">
        <f>[4]abr!$BL189</f>
        <v>0</v>
      </c>
      <c r="T187" s="18">
        <f>[5]maio!$BL189</f>
        <v>0</v>
      </c>
      <c r="U187" s="18">
        <f>[6]jun!$BL189</f>
        <v>0</v>
      </c>
      <c r="V187" s="18">
        <f>[7]jul!$BL189</f>
        <v>0</v>
      </c>
      <c r="W187" s="18">
        <f>[8]ago!$BL189</f>
        <v>0</v>
      </c>
      <c r="X187" s="18">
        <f>[9]set!$BL189</f>
        <v>0</v>
      </c>
      <c r="Y187" s="18">
        <f>[10]out!$BL189</f>
        <v>0</v>
      </c>
      <c r="Z187" s="18">
        <f>[11]nov!$BL189</f>
        <v>0</v>
      </c>
      <c r="AA187" s="18">
        <f>[12]dez!$BL189</f>
        <v>0</v>
      </c>
      <c r="AB187" s="18">
        <f>[13]jan!$BL189</f>
        <v>0</v>
      </c>
      <c r="AC187" s="18">
        <f>[14]fev!$BL189</f>
        <v>0</v>
      </c>
      <c r="AD187" s="18">
        <f>[15]mar!$BL189</f>
        <v>0</v>
      </c>
      <c r="AE187" s="18">
        <f>[16]abr!$BL189</f>
        <v>0</v>
      </c>
      <c r="AF187" s="18">
        <f>[17]maio!$BL189</f>
        <v>0</v>
      </c>
      <c r="AG187" s="18">
        <f>[18]jun!$BL189</f>
        <v>0</v>
      </c>
      <c r="AH187" s="18">
        <f>[19]jul!$BL189</f>
        <v>0</v>
      </c>
      <c r="AI187" s="18">
        <f>[20]ago!$BL189</f>
        <v>0</v>
      </c>
      <c r="AJ187" s="18">
        <f>[21]set!$BL189</f>
        <v>0</v>
      </c>
      <c r="AK187" s="18">
        <f>[22]out!$BL189</f>
        <v>0</v>
      </c>
      <c r="AL187" s="18">
        <f>[23]nov!$BL189</f>
        <v>0</v>
      </c>
      <c r="AM187" s="18">
        <f>[24]dez!$BL189</f>
        <v>0</v>
      </c>
      <c r="AN187" s="18">
        <f>[25]jan!$BL189</f>
        <v>0</v>
      </c>
      <c r="AO187" s="18">
        <f>[26]fev!$BL189</f>
        <v>0</v>
      </c>
      <c r="AP187" s="18">
        <f>[27]mar!$BL189</f>
        <v>0</v>
      </c>
      <c r="AQ187" s="18">
        <f>[28]abr!$BL189</f>
        <v>0</v>
      </c>
      <c r="AR187" s="18"/>
      <c r="AS187" s="18"/>
      <c r="AT187" s="18"/>
      <c r="AU187" s="18"/>
      <c r="AV187" s="18"/>
      <c r="AW187" s="18"/>
      <c r="AX187" s="18"/>
      <c r="AY187" s="18"/>
    </row>
    <row r="188" spans="2:51" outlineLevel="2" x14ac:dyDescent="0.25">
      <c r="B188" s="4" t="s">
        <v>136</v>
      </c>
      <c r="C188" s="5" t="s">
        <v>310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936</v>
      </c>
      <c r="K188" s="8">
        <v>496</v>
      </c>
      <c r="L188" s="8">
        <v>0</v>
      </c>
      <c r="M188" s="8">
        <v>0</v>
      </c>
      <c r="N188" s="8">
        <v>0</v>
      </c>
      <c r="O188" s="8">
        <v>0</v>
      </c>
      <c r="P188" s="8">
        <f>[1]jan!$BL190</f>
        <v>0</v>
      </c>
      <c r="Q188" s="8">
        <f>[2]fev!$BL190</f>
        <v>0</v>
      </c>
      <c r="R188" s="8">
        <f>[3]mar!$BL190</f>
        <v>0</v>
      </c>
      <c r="S188" s="8">
        <f>[4]abr!$BL190</f>
        <v>0</v>
      </c>
      <c r="T188" s="8">
        <f>[5]maio!$BL190</f>
        <v>0</v>
      </c>
      <c r="U188" s="8">
        <f>[6]jun!$BL190</f>
        <v>0</v>
      </c>
      <c r="V188" s="8">
        <f>[7]jul!$BL190</f>
        <v>0</v>
      </c>
      <c r="W188" s="8">
        <f>[8]ago!$BL190</f>
        <v>0</v>
      </c>
      <c r="X188" s="8">
        <f>[9]set!$BL190</f>
        <v>0</v>
      </c>
      <c r="Y188" s="8">
        <f>[10]out!$BL190</f>
        <v>0</v>
      </c>
      <c r="Z188" s="8">
        <f>[11]nov!$BL190</f>
        <v>0</v>
      </c>
      <c r="AA188" s="8">
        <f>[12]dez!$BL190</f>
        <v>0</v>
      </c>
      <c r="AB188" s="8">
        <f>[13]jan!$BL190</f>
        <v>0</v>
      </c>
      <c r="AC188" s="8">
        <f>[14]fev!$BL190</f>
        <v>0</v>
      </c>
      <c r="AD188" s="8">
        <f>[15]mar!$BL190</f>
        <v>0</v>
      </c>
      <c r="AE188" s="8">
        <f>[16]abr!$BL190</f>
        <v>0</v>
      </c>
      <c r="AF188" s="8">
        <f>[17]maio!$BL190</f>
        <v>0</v>
      </c>
      <c r="AG188" s="8">
        <f>[18]jun!$BL190</f>
        <v>0</v>
      </c>
      <c r="AH188" s="8">
        <f>[19]jul!$BL190</f>
        <v>0</v>
      </c>
      <c r="AI188" s="8">
        <f>[20]ago!$BL190</f>
        <v>0</v>
      </c>
      <c r="AJ188" s="8">
        <f>[21]set!$BL190</f>
        <v>0</v>
      </c>
      <c r="AK188" s="8">
        <f>[22]out!$BL190</f>
        <v>0</v>
      </c>
      <c r="AL188" s="8">
        <f>[23]nov!$BL190</f>
        <v>0</v>
      </c>
      <c r="AM188" s="8">
        <f>[24]dez!$BL190</f>
        <v>0</v>
      </c>
      <c r="AN188" s="8">
        <f>[25]jan!$BL190</f>
        <v>0</v>
      </c>
      <c r="AO188" s="8">
        <f>[26]fev!$BL190</f>
        <v>0</v>
      </c>
      <c r="AP188" s="8">
        <f>[27]mar!$BL190</f>
        <v>0</v>
      </c>
      <c r="AQ188" s="8">
        <f>[28]abr!$BL190</f>
        <v>0</v>
      </c>
      <c r="AR188" s="8"/>
      <c r="AS188" s="8"/>
      <c r="AT188" s="8"/>
      <c r="AU188" s="8"/>
      <c r="AV188" s="8"/>
      <c r="AW188" s="8"/>
      <c r="AX188" s="8"/>
      <c r="AY188" s="8"/>
    </row>
    <row r="189" spans="2:51" ht="16.5" thickBot="1" x14ac:dyDescent="0.3">
      <c r="B189" s="13"/>
      <c r="C189" s="14" t="s">
        <v>143</v>
      </c>
      <c r="D189" s="15">
        <v>17723480</v>
      </c>
      <c r="E189" s="15">
        <v>13157513</v>
      </c>
      <c r="F189" s="15">
        <v>22274206</v>
      </c>
      <c r="G189" s="15">
        <v>19206008</v>
      </c>
      <c r="H189" s="15">
        <v>24360297</v>
      </c>
      <c r="I189" s="15">
        <v>25568041</v>
      </c>
      <c r="J189" s="15">
        <v>32377374</v>
      </c>
      <c r="K189" s="15">
        <v>33112220</v>
      </c>
      <c r="L189" s="15">
        <v>26832054</v>
      </c>
      <c r="M189" s="15">
        <v>16188785</v>
      </c>
      <c r="N189" s="15">
        <v>18816901</v>
      </c>
      <c r="O189" s="15">
        <v>21435864</v>
      </c>
      <c r="P189" s="15">
        <f>[1]jan!$BL191</f>
        <v>32451838</v>
      </c>
      <c r="Q189" s="15">
        <f>[2]fev!$BL191</f>
        <v>18429732</v>
      </c>
      <c r="R189" s="15">
        <f>[3]mar!$BL191</f>
        <v>20154406</v>
      </c>
      <c r="S189" s="15">
        <f>[4]abr!$BL191</f>
        <v>23283131</v>
      </c>
      <c r="T189" s="15">
        <f>[5]maio!$BL191</f>
        <v>20861718</v>
      </c>
      <c r="U189" s="15">
        <f>[6]jun!$BL191</f>
        <v>17894255</v>
      </c>
      <c r="V189" s="15">
        <f>[7]jul!$BL191</f>
        <v>24096073</v>
      </c>
      <c r="W189" s="15">
        <f>[8]ago!$BL191</f>
        <v>21495701</v>
      </c>
      <c r="X189" s="15">
        <f>[9]set!$BL191</f>
        <v>22157333</v>
      </c>
      <c r="Y189" s="15">
        <f>[10]out!$BL191</f>
        <v>20602126</v>
      </c>
      <c r="Z189" s="15">
        <f>[11]nov!$BL191</f>
        <v>11734677</v>
      </c>
      <c r="AA189" s="15">
        <f>[12]dez!$BL191</f>
        <v>14331481</v>
      </c>
      <c r="AB189" s="15">
        <f>[13]jan!$BL191</f>
        <v>12687470</v>
      </c>
      <c r="AC189" s="15">
        <f>[14]fev!$BL191</f>
        <v>19142945</v>
      </c>
      <c r="AD189" s="15">
        <f>[15]mar!$BL191</f>
        <v>18887400</v>
      </c>
      <c r="AE189" s="15">
        <f>[16]abr!$BL191</f>
        <v>23393509</v>
      </c>
      <c r="AF189" s="15">
        <f>[17]maio!$BL191</f>
        <v>23488776</v>
      </c>
      <c r="AG189" s="15">
        <f>[18]jun!$BL191</f>
        <v>20942698</v>
      </c>
      <c r="AH189" s="15">
        <f>[19]jul!$BL191</f>
        <v>28617987</v>
      </c>
      <c r="AI189" s="15">
        <f>[20]ago!$BL191</f>
        <v>18615226</v>
      </c>
      <c r="AJ189" s="15">
        <f>[21]set!$BL191</f>
        <v>18504595</v>
      </c>
      <c r="AK189" s="15">
        <f>[22]out!$BL191</f>
        <v>31187703</v>
      </c>
      <c r="AL189" s="15">
        <f>[23]nov!$BL191</f>
        <v>14483983</v>
      </c>
      <c r="AM189" s="15">
        <f>[24]dez!$BL191</f>
        <v>14660140</v>
      </c>
      <c r="AN189" s="15">
        <f>[25]jan!$BL191</f>
        <v>11774035</v>
      </c>
      <c r="AO189" s="15">
        <f>[26]fev!$BL191</f>
        <v>13725137</v>
      </c>
      <c r="AP189" s="15">
        <f>[27]mar!$BL191</f>
        <v>14288597</v>
      </c>
      <c r="AQ189" s="15">
        <f>[28]abr!$BL191</f>
        <v>19992606</v>
      </c>
      <c r="AR189" s="15"/>
      <c r="AS189" s="15"/>
      <c r="AT189" s="15"/>
      <c r="AU189" s="15"/>
      <c r="AV189" s="15"/>
      <c r="AW189" s="15"/>
      <c r="AX189" s="15"/>
      <c r="AY189" s="15"/>
    </row>
    <row r="190" spans="2:51" x14ac:dyDescent="0.25">
      <c r="B190" s="9" t="s">
        <v>312</v>
      </c>
    </row>
  </sheetData>
  <mergeCells count="2">
    <mergeCell ref="B5:C6"/>
    <mergeCell ref="B7:C8"/>
  </mergeCells>
  <phoneticPr fontId="0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outlinePr summaryBelow="0"/>
  </sheetPr>
  <dimension ref="B5:AY190"/>
  <sheetViews>
    <sheetView zoomScaleNormal="100" workbookViewId="0">
      <pane xSplit="3" ySplit="9" topLeftCell="AG10" activePane="bottomRight" state="frozen"/>
      <selection activeCell="L10" sqref="L10"/>
      <selection pane="topRight" activeCell="L10" sqref="L10"/>
      <selection pane="bottomLeft" activeCell="L10" sqref="L10"/>
      <selection pane="bottomRight" activeCell="AQ10" sqref="AQ10"/>
    </sheetView>
  </sheetViews>
  <sheetFormatPr defaultRowHeight="15" outlineLevelRow="2" x14ac:dyDescent="0.25"/>
  <cols>
    <col min="1" max="1" width="2.85546875" style="1" customWidth="1"/>
    <col min="2" max="2" width="9.140625" style="2" customWidth="1"/>
    <col min="3" max="3" width="41.7109375" style="1" customWidth="1"/>
    <col min="4" max="12" width="9.140625" style="1"/>
    <col min="13" max="13" width="9.42578125" style="1" customWidth="1"/>
    <col min="14" max="19" width="9.140625" style="1"/>
    <col min="20" max="20" width="9.140625" style="1" customWidth="1"/>
    <col min="21" max="24" width="9.140625" style="1"/>
    <col min="25" max="25" width="10.28515625" style="1" customWidth="1"/>
    <col min="26" max="16384" width="9.140625" style="1"/>
  </cols>
  <sheetData>
    <row r="5" spans="2:51" ht="15" customHeight="1" x14ac:dyDescent="0.25">
      <c r="B5" s="39" t="s">
        <v>317</v>
      </c>
      <c r="C5" s="39"/>
    </row>
    <row r="6" spans="2:51" x14ac:dyDescent="0.25">
      <c r="B6" s="39"/>
      <c r="C6" s="39"/>
    </row>
    <row r="7" spans="2:51" x14ac:dyDescent="0.25">
      <c r="B7" s="40" t="s">
        <v>316</v>
      </c>
      <c r="C7" s="40"/>
    </row>
    <row r="8" spans="2:51" ht="15.75" thickBot="1" x14ac:dyDescent="0.3">
      <c r="B8" s="41"/>
      <c r="C8" s="41"/>
    </row>
    <row r="9" spans="2:51" x14ac:dyDescent="0.25">
      <c r="B9" s="22" t="s">
        <v>0</v>
      </c>
      <c r="C9" s="22" t="s">
        <v>311</v>
      </c>
      <c r="D9" s="23">
        <v>40909</v>
      </c>
      <c r="E9" s="23">
        <v>40940</v>
      </c>
      <c r="F9" s="23">
        <v>40969</v>
      </c>
      <c r="G9" s="23">
        <v>41000</v>
      </c>
      <c r="H9" s="23">
        <v>41030</v>
      </c>
      <c r="I9" s="23">
        <v>41061</v>
      </c>
      <c r="J9" s="23">
        <v>41091</v>
      </c>
      <c r="K9" s="23">
        <v>41122</v>
      </c>
      <c r="L9" s="23">
        <v>41153</v>
      </c>
      <c r="M9" s="23">
        <v>41183</v>
      </c>
      <c r="N9" s="23">
        <v>41214</v>
      </c>
      <c r="O9" s="23">
        <v>41244</v>
      </c>
      <c r="P9" s="23">
        <v>41275</v>
      </c>
      <c r="Q9" s="23">
        <v>41306</v>
      </c>
      <c r="R9" s="23">
        <v>41334</v>
      </c>
      <c r="S9" s="23">
        <v>41365</v>
      </c>
      <c r="T9" s="23">
        <v>41395</v>
      </c>
      <c r="U9" s="23">
        <v>41426</v>
      </c>
      <c r="V9" s="23">
        <v>41456</v>
      </c>
      <c r="W9" s="23">
        <v>41487</v>
      </c>
      <c r="X9" s="23">
        <v>41518</v>
      </c>
      <c r="Y9" s="23">
        <v>41548</v>
      </c>
      <c r="Z9" s="23">
        <v>41579</v>
      </c>
      <c r="AA9" s="23">
        <v>41609</v>
      </c>
      <c r="AB9" s="23">
        <v>41640</v>
      </c>
      <c r="AC9" s="23">
        <v>41671</v>
      </c>
      <c r="AD9" s="23">
        <v>41699</v>
      </c>
      <c r="AE9" s="23">
        <v>41730</v>
      </c>
      <c r="AF9" s="23">
        <v>41760</v>
      </c>
      <c r="AG9" s="23">
        <v>41791</v>
      </c>
      <c r="AH9" s="23">
        <v>41821</v>
      </c>
      <c r="AI9" s="23">
        <v>41852</v>
      </c>
      <c r="AJ9" s="23">
        <v>41883</v>
      </c>
      <c r="AK9" s="23">
        <v>41913</v>
      </c>
      <c r="AL9" s="23">
        <v>41944</v>
      </c>
      <c r="AM9" s="23">
        <v>41974</v>
      </c>
      <c r="AN9" s="23">
        <v>42005</v>
      </c>
      <c r="AO9" s="23">
        <v>42036</v>
      </c>
      <c r="AP9" s="23">
        <v>42064</v>
      </c>
      <c r="AQ9" s="23">
        <v>42095</v>
      </c>
      <c r="AR9" s="23">
        <v>42125</v>
      </c>
      <c r="AS9" s="23">
        <v>42156</v>
      </c>
      <c r="AT9" s="23">
        <v>42186</v>
      </c>
      <c r="AU9" s="23">
        <v>42217</v>
      </c>
      <c r="AV9" s="23">
        <v>42248</v>
      </c>
      <c r="AW9" s="23">
        <v>42278</v>
      </c>
      <c r="AX9" s="23">
        <v>42309</v>
      </c>
      <c r="AY9" s="23">
        <v>42339</v>
      </c>
    </row>
    <row r="10" spans="2:51" ht="15.75" x14ac:dyDescent="0.25">
      <c r="B10" s="24"/>
      <c r="C10" s="25" t="s">
        <v>313</v>
      </c>
      <c r="D10" s="28">
        <v>100</v>
      </c>
      <c r="E10" s="28">
        <v>100</v>
      </c>
      <c r="F10" s="28">
        <v>100</v>
      </c>
      <c r="G10" s="28">
        <v>100</v>
      </c>
      <c r="H10" s="28">
        <v>100</v>
      </c>
      <c r="I10" s="28">
        <v>100</v>
      </c>
      <c r="J10" s="28">
        <v>100</v>
      </c>
      <c r="K10" s="28">
        <v>100</v>
      </c>
      <c r="L10" s="28">
        <v>100</v>
      </c>
      <c r="M10" s="28">
        <v>100</v>
      </c>
      <c r="N10" s="28">
        <v>100</v>
      </c>
      <c r="O10" s="28">
        <v>100</v>
      </c>
      <c r="P10" s="28">
        <f>'Valor (Mensal)'!P10/'Valor (Mensal)'!P$10*100</f>
        <v>100</v>
      </c>
      <c r="Q10" s="28">
        <f>'Valor (Mensal)'!Q10/'Valor (Mensal)'!Q$10*100</f>
        <v>100</v>
      </c>
      <c r="R10" s="28">
        <f>'Valor (Mensal)'!R10/'Valor (Mensal)'!R$10*100</f>
        <v>100</v>
      </c>
      <c r="S10" s="28">
        <f>'Valor (Mensal)'!S10/'Valor (Mensal)'!S$10*100</f>
        <v>100</v>
      </c>
      <c r="T10" s="28">
        <f>'Valor (Mensal)'!T10/'Valor (Mensal)'!T$10*100</f>
        <v>100</v>
      </c>
      <c r="U10" s="28">
        <f>'Valor (Mensal)'!U10/'Valor (Mensal)'!U$10*100</f>
        <v>100</v>
      </c>
      <c r="V10" s="28">
        <f>'Valor (Mensal)'!V10/'Valor (Mensal)'!V$10*100</f>
        <v>100</v>
      </c>
      <c r="W10" s="28">
        <f>'Valor (Mensal)'!W10/'Valor (Mensal)'!W$10*100</f>
        <v>100</v>
      </c>
      <c r="X10" s="28">
        <f>'Valor (Mensal)'!X10/'Valor (Mensal)'!X$10*100</f>
        <v>100</v>
      </c>
      <c r="Y10" s="28">
        <f>'Valor (Mensal)'!Y10/'Valor (Mensal)'!Y$10*100</f>
        <v>100</v>
      </c>
      <c r="Z10" s="28">
        <f>'Valor (Mensal)'!Z10/'Valor (Mensal)'!Z$10*100</f>
        <v>100</v>
      </c>
      <c r="AA10" s="28">
        <f>'Valor (Mensal)'!AA10/'Valor (Mensal)'!AA$10*100</f>
        <v>100</v>
      </c>
      <c r="AB10" s="28">
        <f>'Valor (Mensal)'!AB10/'Valor (Mensal)'!AB$10*100</f>
        <v>100</v>
      </c>
      <c r="AC10" s="28">
        <f>'Valor (Mensal)'!AC10/'Valor (Mensal)'!AC$10*100</f>
        <v>100</v>
      </c>
      <c r="AD10" s="28">
        <f>'Valor (Mensal)'!AD10/'Valor (Mensal)'!AD$10*100</f>
        <v>100</v>
      </c>
      <c r="AE10" s="28">
        <f>'Valor (Mensal)'!AE10/'Valor (Mensal)'!AE$10*100</f>
        <v>100</v>
      </c>
      <c r="AF10" s="28">
        <f>'Valor (Mensal)'!AF10/'Valor (Mensal)'!AF$10*100</f>
        <v>100</v>
      </c>
      <c r="AG10" s="28">
        <f>'Valor (Mensal)'!AG10/'Valor (Mensal)'!AG$10*100</f>
        <v>100</v>
      </c>
      <c r="AH10" s="28">
        <f>'Valor (Mensal)'!AH10/'Valor (Mensal)'!AH$10*100</f>
        <v>100</v>
      </c>
      <c r="AI10" s="28">
        <f>'Valor (Mensal)'!AI10/'Valor (Mensal)'!AI$10*100</f>
        <v>100</v>
      </c>
      <c r="AJ10" s="28">
        <f>'Valor (Mensal)'!AJ10/'Valor (Mensal)'!AJ$10*100</f>
        <v>100</v>
      </c>
      <c r="AK10" s="28">
        <f>'Valor (Mensal)'!AK10/'Valor (Mensal)'!AK$10*100</f>
        <v>100</v>
      </c>
      <c r="AL10" s="28">
        <f>'Valor (Mensal)'!AL10/'Valor (Mensal)'!AL$10*100</f>
        <v>100</v>
      </c>
      <c r="AM10" s="28">
        <f>'Valor (Mensal)'!AM10/'Valor (Mensal)'!AM$10*100</f>
        <v>100</v>
      </c>
      <c r="AN10" s="28">
        <f>'Valor (Mensal)'!AN10/'Valor (Mensal)'!AN$10*100</f>
        <v>100</v>
      </c>
      <c r="AO10" s="28">
        <f>'Valor (Mensal)'!AO10/'Valor (Mensal)'!AO$10*100</f>
        <v>100</v>
      </c>
      <c r="AP10" s="28">
        <f>'Valor (Mensal)'!AP10/'Valor (Mensal)'!AP$10*100</f>
        <v>100</v>
      </c>
      <c r="AQ10" s="28">
        <f>'Valor (Mensal)'!AQ10/'Valor (Mensal)'!AQ$10*100</f>
        <v>100</v>
      </c>
      <c r="AR10" s="28"/>
      <c r="AS10" s="28"/>
      <c r="AT10" s="28"/>
      <c r="AU10" s="28"/>
      <c r="AV10" s="28"/>
      <c r="AW10" s="28"/>
      <c r="AX10" s="28"/>
      <c r="AY10" s="28"/>
    </row>
    <row r="11" spans="2:51" ht="31.5" x14ac:dyDescent="0.25">
      <c r="B11" s="19" t="s">
        <v>137</v>
      </c>
      <c r="C11" s="20" t="s">
        <v>144</v>
      </c>
      <c r="D11" s="29">
        <v>10.270739823226153</v>
      </c>
      <c r="E11" s="29">
        <v>11.117567103822292</v>
      </c>
      <c r="F11" s="29">
        <v>10.513802447851607</v>
      </c>
      <c r="G11" s="29">
        <v>18.909742609741127</v>
      </c>
      <c r="H11" s="29">
        <v>28.886542172085804</v>
      </c>
      <c r="I11" s="29">
        <v>27.375749918448783</v>
      </c>
      <c r="J11" s="29">
        <v>24.853613826735604</v>
      </c>
      <c r="K11" s="29">
        <v>23.472392090062812</v>
      </c>
      <c r="L11" s="29">
        <v>5.8310804637848843</v>
      </c>
      <c r="M11" s="29">
        <v>1.8378703397089629</v>
      </c>
      <c r="N11" s="29">
        <v>3.6063889469828267</v>
      </c>
      <c r="O11" s="29">
        <v>6.2303272357097175</v>
      </c>
      <c r="P11" s="29">
        <f>'Valor (Mensal)'!P11/'Valor (Mensal)'!P$10*100</f>
        <v>13.693856615560323</v>
      </c>
      <c r="Q11" s="29">
        <f>'Valor (Mensal)'!Q11/'Valor (Mensal)'!Q$10*100</f>
        <v>14.710187354806775</v>
      </c>
      <c r="R11" s="29">
        <f>'Valor (Mensal)'!R11/'Valor (Mensal)'!R$10*100</f>
        <v>17.286261345080145</v>
      </c>
      <c r="S11" s="29">
        <f>'Valor (Mensal)'!S11/'Valor (Mensal)'!S$10*100</f>
        <v>30.021254223570391</v>
      </c>
      <c r="T11" s="29">
        <f>'Valor (Mensal)'!T11/'Valor (Mensal)'!T$10*100</f>
        <v>41.941614578131272</v>
      </c>
      <c r="U11" s="29">
        <f>'Valor (Mensal)'!U11/'Valor (Mensal)'!U$10*100</f>
        <v>20.132764259465404</v>
      </c>
      <c r="V11" s="29">
        <f>'Valor (Mensal)'!V11/'Valor (Mensal)'!V$10*100</f>
        <v>24.09752932753911</v>
      </c>
      <c r="W11" s="29">
        <f>'Valor (Mensal)'!W11/'Valor (Mensal)'!W$10*100</f>
        <v>41.056542473127273</v>
      </c>
      <c r="X11" s="29">
        <f>'Valor (Mensal)'!X11/'Valor (Mensal)'!X$10*100</f>
        <v>24.124399415232762</v>
      </c>
      <c r="Y11" s="29">
        <f>'Valor (Mensal)'!Y11/'Valor (Mensal)'!Y$10*100</f>
        <v>7.5673611975159201</v>
      </c>
      <c r="Z11" s="29">
        <f>'Valor (Mensal)'!Z11/'Valor (Mensal)'!Z$10*100</f>
        <v>3.1343732296280695</v>
      </c>
      <c r="AA11" s="29">
        <f>'Valor (Mensal)'!AA11/'Valor (Mensal)'!AA$10*100</f>
        <v>2.1293490672231954</v>
      </c>
      <c r="AB11" s="29">
        <f>'Valor (Mensal)'!AB11/'Valor (Mensal)'!AB$10*100</f>
        <v>2.0392041340314546</v>
      </c>
      <c r="AC11" s="29">
        <f>'Valor (Mensal)'!AC11/'Valor (Mensal)'!AC$10*100</f>
        <v>10.692891479770923</v>
      </c>
      <c r="AD11" s="29">
        <f>'Valor (Mensal)'!AD11/'Valor (Mensal)'!AD$10*100</f>
        <v>15.730999217193798</v>
      </c>
      <c r="AE11" s="29">
        <f>'Valor (Mensal)'!AE11/'Valor (Mensal)'!AE$10*100</f>
        <v>40.057930180109508</v>
      </c>
      <c r="AF11" s="29">
        <f>'Valor (Mensal)'!AF11/'Valor (Mensal)'!AF$10*100</f>
        <v>42.47191738627096</v>
      </c>
      <c r="AG11" s="29">
        <f>'Valor (Mensal)'!AG11/'Valor (Mensal)'!AG$10*100</f>
        <v>39.196864605899947</v>
      </c>
      <c r="AH11" s="29">
        <f>'Valor (Mensal)'!AH11/'Valor (Mensal)'!AH$10*100</f>
        <v>31.957267665181639</v>
      </c>
      <c r="AI11" s="29">
        <f>'Valor (Mensal)'!AI11/'Valor (Mensal)'!AI$10*100</f>
        <v>27.449291535962594</v>
      </c>
      <c r="AJ11" s="29">
        <f>'Valor (Mensal)'!AJ11/'Valor (Mensal)'!AJ$10*100</f>
        <v>25.644842352693221</v>
      </c>
      <c r="AK11" s="29">
        <f>'Valor (Mensal)'!AK11/'Valor (Mensal)'!AK$10*100</f>
        <v>5.5230256657690235</v>
      </c>
      <c r="AL11" s="29">
        <f>'Valor (Mensal)'!AL11/'Valor (Mensal)'!AL$10*100</f>
        <v>5.5220116340679164</v>
      </c>
      <c r="AM11" s="29">
        <f>'Valor (Mensal)'!AM11/'Valor (Mensal)'!AM$10*100</f>
        <v>8.8123292056276519</v>
      </c>
      <c r="AN11" s="29">
        <f>'Valor (Mensal)'!AN11/'Valor (Mensal)'!AN$10*100</f>
        <v>10.750683832814909</v>
      </c>
      <c r="AO11" s="29">
        <f>'Valor (Mensal)'!AO11/'Valor (Mensal)'!AO$10*100</f>
        <v>11.780598383431142</v>
      </c>
      <c r="AP11" s="29">
        <f>'Valor (Mensal)'!AP11/'Valor (Mensal)'!AP$10*100</f>
        <v>15.769937977293097</v>
      </c>
      <c r="AQ11" s="29">
        <f>'Valor (Mensal)'!AQ11/'Valor (Mensal)'!AQ$10*100</f>
        <v>42.769865732451507</v>
      </c>
      <c r="AR11" s="29"/>
      <c r="AS11" s="29"/>
      <c r="AT11" s="29"/>
      <c r="AU11" s="29"/>
      <c r="AV11" s="29"/>
      <c r="AW11" s="29"/>
      <c r="AX11" s="29"/>
      <c r="AY11" s="29"/>
    </row>
    <row r="12" spans="2:51" outlineLevel="1" x14ac:dyDescent="0.25">
      <c r="B12" s="16" t="s">
        <v>1</v>
      </c>
      <c r="C12" s="17" t="s">
        <v>145</v>
      </c>
      <c r="D12" s="30">
        <v>10.22370682403298</v>
      </c>
      <c r="E12" s="30">
        <v>11.073504813339477</v>
      </c>
      <c r="F12" s="30">
        <v>10.435954483475163</v>
      </c>
      <c r="G12" s="30">
        <v>18.864671614106335</v>
      </c>
      <c r="H12" s="30">
        <v>28.85643632731486</v>
      </c>
      <c r="I12" s="30">
        <v>27.35975557235178</v>
      </c>
      <c r="J12" s="30">
        <v>24.829770227041649</v>
      </c>
      <c r="K12" s="30">
        <v>23.438519114310282</v>
      </c>
      <c r="L12" s="30">
        <v>5.8193069068389391</v>
      </c>
      <c r="M12" s="30">
        <v>1.8007186909064388</v>
      </c>
      <c r="N12" s="30">
        <v>3.5880479522730333</v>
      </c>
      <c r="O12" s="30">
        <v>6.1922031244217512</v>
      </c>
      <c r="P12" s="30">
        <f>'Valor (Mensal)'!P12/'Valor (Mensal)'!P$10*100</f>
        <v>13.685686763029246</v>
      </c>
      <c r="Q12" s="30">
        <f>'Valor (Mensal)'!Q12/'Valor (Mensal)'!Q$10*100</f>
        <v>14.677806326258638</v>
      </c>
      <c r="R12" s="30">
        <f>'Valor (Mensal)'!R12/'Valor (Mensal)'!R$10*100</f>
        <v>17.264867940309141</v>
      </c>
      <c r="S12" s="30">
        <f>'Valor (Mensal)'!S12/'Valor (Mensal)'!S$10*100</f>
        <v>30.004099740029915</v>
      </c>
      <c r="T12" s="30">
        <f>'Valor (Mensal)'!T12/'Valor (Mensal)'!T$10*100</f>
        <v>41.928841408416865</v>
      </c>
      <c r="U12" s="30">
        <f>'Valor (Mensal)'!U12/'Valor (Mensal)'!U$10*100</f>
        <v>20.126207847971212</v>
      </c>
      <c r="V12" s="30">
        <f>'Valor (Mensal)'!V12/'Valor (Mensal)'!V$10*100</f>
        <v>24.076023053599034</v>
      </c>
      <c r="W12" s="30">
        <f>'Valor (Mensal)'!W12/'Valor (Mensal)'!W$10*100</f>
        <v>41.053095982213492</v>
      </c>
      <c r="X12" s="30">
        <f>'Valor (Mensal)'!X12/'Valor (Mensal)'!X$10*100</f>
        <v>24.106739802436071</v>
      </c>
      <c r="Y12" s="30">
        <f>'Valor (Mensal)'!Y12/'Valor (Mensal)'!Y$10*100</f>
        <v>7.5612079732435999</v>
      </c>
      <c r="Z12" s="30">
        <f>'Valor (Mensal)'!Z12/'Valor (Mensal)'!Z$10*100</f>
        <v>3.1166996504367872</v>
      </c>
      <c r="AA12" s="30">
        <f>'Valor (Mensal)'!AA12/'Valor (Mensal)'!AA$10*100</f>
        <v>2.1039499470053991</v>
      </c>
      <c r="AB12" s="30">
        <f>'Valor (Mensal)'!AB12/'Valor (Mensal)'!AB$10*100</f>
        <v>2.0290168768868679</v>
      </c>
      <c r="AC12" s="30">
        <f>'Valor (Mensal)'!AC12/'Valor (Mensal)'!AC$10*100</f>
        <v>10.639593959278104</v>
      </c>
      <c r="AD12" s="30">
        <f>'Valor (Mensal)'!AD12/'Valor (Mensal)'!AD$10*100</f>
        <v>15.681774874262198</v>
      </c>
      <c r="AE12" s="30">
        <f>'Valor (Mensal)'!AE12/'Valor (Mensal)'!AE$10*100</f>
        <v>40.035021956614479</v>
      </c>
      <c r="AF12" s="30">
        <f>'Valor (Mensal)'!AF12/'Valor (Mensal)'!AF$10*100</f>
        <v>42.417302653392909</v>
      </c>
      <c r="AG12" s="30">
        <f>'Valor (Mensal)'!AG12/'Valor (Mensal)'!AG$10*100</f>
        <v>39.163015431762993</v>
      </c>
      <c r="AH12" s="30">
        <f>'Valor (Mensal)'!AH12/'Valor (Mensal)'!AH$10*100</f>
        <v>31.941837574649533</v>
      </c>
      <c r="AI12" s="30">
        <f>'Valor (Mensal)'!AI12/'Valor (Mensal)'!AI$10*100</f>
        <v>27.42414816620467</v>
      </c>
      <c r="AJ12" s="30">
        <f>'Valor (Mensal)'!AJ12/'Valor (Mensal)'!AJ$10*100</f>
        <v>25.632204982980923</v>
      </c>
      <c r="AK12" s="30">
        <f>'Valor (Mensal)'!AK12/'Valor (Mensal)'!AK$10*100</f>
        <v>5.4863652546042472</v>
      </c>
      <c r="AL12" s="30">
        <f>'Valor (Mensal)'!AL12/'Valor (Mensal)'!AL$10*100</f>
        <v>5.4957649363266414</v>
      </c>
      <c r="AM12" s="30">
        <f>'Valor (Mensal)'!AM12/'Valor (Mensal)'!AM$10*100</f>
        <v>8.7962140657183596</v>
      </c>
      <c r="AN12" s="30">
        <f>'Valor (Mensal)'!AN12/'Valor (Mensal)'!AN$10*100</f>
        <v>10.707783990563835</v>
      </c>
      <c r="AO12" s="30">
        <f>'Valor (Mensal)'!AO12/'Valor (Mensal)'!AO$10*100</f>
        <v>11.745279823399194</v>
      </c>
      <c r="AP12" s="30">
        <f>'Valor (Mensal)'!AP12/'Valor (Mensal)'!AP$10*100</f>
        <v>15.727963494988545</v>
      </c>
      <c r="AQ12" s="30">
        <f>'Valor (Mensal)'!AQ12/'Valor (Mensal)'!AQ$10*100</f>
        <v>42.731716081812664</v>
      </c>
      <c r="AR12" s="30"/>
      <c r="AS12" s="30"/>
      <c r="AT12" s="30"/>
      <c r="AU12" s="30"/>
      <c r="AV12" s="30"/>
      <c r="AW12" s="30"/>
      <c r="AX12" s="30"/>
      <c r="AY12" s="30"/>
    </row>
    <row r="13" spans="2:51" outlineLevel="2" x14ac:dyDescent="0.25">
      <c r="B13" s="4" t="s">
        <v>2</v>
      </c>
      <c r="C13" s="5" t="s">
        <v>146</v>
      </c>
      <c r="D13" s="6">
        <v>9.7207926828469784</v>
      </c>
      <c r="E13" s="6">
        <v>9.9448066022959871</v>
      </c>
      <c r="F13" s="6">
        <v>9.4157333951908093</v>
      </c>
      <c r="G13" s="6">
        <v>18.010972195409472</v>
      </c>
      <c r="H13" s="6">
        <v>27.865884554015313</v>
      </c>
      <c r="I13" s="6">
        <v>26.792919978867051</v>
      </c>
      <c r="J13" s="6">
        <v>24.369251217950598</v>
      </c>
      <c r="K13" s="6">
        <v>22.616241635018493</v>
      </c>
      <c r="L13" s="6">
        <v>5.3270331994980991</v>
      </c>
      <c r="M13" s="6">
        <v>1.2326958136885189</v>
      </c>
      <c r="N13" s="6">
        <v>2.2012299914121645</v>
      </c>
      <c r="O13" s="6">
        <v>5.4163204869366011</v>
      </c>
      <c r="P13" s="6">
        <f>'Valor (Mensal)'!P13/'Valor (Mensal)'!P$10*100</f>
        <v>12.69398782436348</v>
      </c>
      <c r="Q13" s="6">
        <f>'Valor (Mensal)'!Q13/'Valor (Mensal)'!Q$10*100</f>
        <v>13.396398951316257</v>
      </c>
      <c r="R13" s="6">
        <f>'Valor (Mensal)'!R13/'Valor (Mensal)'!R$10*100</f>
        <v>16.274281986882713</v>
      </c>
      <c r="S13" s="6">
        <f>'Valor (Mensal)'!S13/'Valor (Mensal)'!S$10*100</f>
        <v>29.149118931553524</v>
      </c>
      <c r="T13" s="6">
        <f>'Valor (Mensal)'!T13/'Valor (Mensal)'!T$10*100</f>
        <v>41.215507503871976</v>
      </c>
      <c r="U13" s="6">
        <f>'Valor (Mensal)'!U13/'Valor (Mensal)'!U$10*100</f>
        <v>19.836077596198368</v>
      </c>
      <c r="V13" s="6">
        <f>'Valor (Mensal)'!V13/'Valor (Mensal)'!V$10*100</f>
        <v>23.847057921232626</v>
      </c>
      <c r="W13" s="6">
        <f>'Valor (Mensal)'!W13/'Valor (Mensal)'!W$10*100</f>
        <v>40.925214432459249</v>
      </c>
      <c r="X13" s="6">
        <f>'Valor (Mensal)'!X13/'Valor (Mensal)'!X$10*100</f>
        <v>23.913349362244784</v>
      </c>
      <c r="Y13" s="6">
        <f>'Valor (Mensal)'!Y13/'Valor (Mensal)'!Y$10*100</f>
        <v>7.2283412550703279</v>
      </c>
      <c r="Z13" s="6">
        <f>'Valor (Mensal)'!Z13/'Valor (Mensal)'!Z$10*100</f>
        <v>2.7283975904838726</v>
      </c>
      <c r="AA13" s="6">
        <f>'Valor (Mensal)'!AA13/'Valor (Mensal)'!AA$10*100</f>
        <v>1.1953330185998343</v>
      </c>
      <c r="AB13" s="6">
        <f>'Valor (Mensal)'!AB13/'Valor (Mensal)'!AB$10*100</f>
        <v>1.317921502448111</v>
      </c>
      <c r="AC13" s="6">
        <f>'Valor (Mensal)'!AC13/'Valor (Mensal)'!AC$10*100</f>
        <v>9.7682737957506269</v>
      </c>
      <c r="AD13" s="6">
        <f>'Valor (Mensal)'!AD13/'Valor (Mensal)'!AD$10*100</f>
        <v>14.67484227291799</v>
      </c>
      <c r="AE13" s="6">
        <f>'Valor (Mensal)'!AE13/'Valor (Mensal)'!AE$10*100</f>
        <v>39.484521791381347</v>
      </c>
      <c r="AF13" s="6">
        <f>'Valor (Mensal)'!AF13/'Valor (Mensal)'!AF$10*100</f>
        <v>41.732372426276712</v>
      </c>
      <c r="AG13" s="6">
        <f>'Valor (Mensal)'!AG13/'Valor (Mensal)'!AG$10*100</f>
        <v>38.878953416707859</v>
      </c>
      <c r="AH13" s="6">
        <f>'Valor (Mensal)'!AH13/'Valor (Mensal)'!AH$10*100</f>
        <v>31.835122465753013</v>
      </c>
      <c r="AI13" s="6">
        <f>'Valor (Mensal)'!AI13/'Valor (Mensal)'!AI$10*100</f>
        <v>27.310287768252888</v>
      </c>
      <c r="AJ13" s="6">
        <f>'Valor (Mensal)'!AJ13/'Valor (Mensal)'!AJ$10*100</f>
        <v>25.492524816311207</v>
      </c>
      <c r="AK13" s="6">
        <f>'Valor (Mensal)'!AK13/'Valor (Mensal)'!AK$10*100</f>
        <v>5.1596293319370616</v>
      </c>
      <c r="AL13" s="6">
        <f>'Valor (Mensal)'!AL13/'Valor (Mensal)'!AL$10*100</f>
        <v>4.7354689460916521</v>
      </c>
      <c r="AM13" s="6">
        <f>'Valor (Mensal)'!AM13/'Valor (Mensal)'!AM$10*100</f>
        <v>8.1321327129908187</v>
      </c>
      <c r="AN13" s="6">
        <f>'Valor (Mensal)'!AN13/'Valor (Mensal)'!AN$10*100</f>
        <v>10.112778475158761</v>
      </c>
      <c r="AO13" s="6">
        <f>'Valor (Mensal)'!AO13/'Valor (Mensal)'!AO$10*100</f>
        <v>10.887375475917167</v>
      </c>
      <c r="AP13" s="6">
        <f>'Valor (Mensal)'!AP13/'Valor (Mensal)'!AP$10*100</f>
        <v>14.871156035800869</v>
      </c>
      <c r="AQ13" s="6">
        <f>'Valor (Mensal)'!AQ13/'Valor (Mensal)'!AQ$10*100</f>
        <v>42.058307804069464</v>
      </c>
      <c r="AR13" s="6"/>
      <c r="AS13" s="6"/>
      <c r="AT13" s="6"/>
      <c r="AU13" s="6"/>
      <c r="AV13" s="6"/>
      <c r="AW13" s="6"/>
      <c r="AX13" s="6"/>
      <c r="AY13" s="6"/>
    </row>
    <row r="14" spans="2:51" outlineLevel="2" x14ac:dyDescent="0.25">
      <c r="B14" s="4" t="s">
        <v>3</v>
      </c>
      <c r="C14" s="5" t="s">
        <v>147</v>
      </c>
      <c r="D14" s="6">
        <v>6.7103996230264182E-2</v>
      </c>
      <c r="E14" s="6">
        <v>4.9436006596957197E-2</v>
      </c>
      <c r="F14" s="6">
        <v>1.2691397526406922E-2</v>
      </c>
      <c r="G14" s="6">
        <v>2.4312401605581707E-2</v>
      </c>
      <c r="H14" s="6">
        <v>1.1401188747850914E-2</v>
      </c>
      <c r="I14" s="6">
        <v>1.4810091952146545E-2</v>
      </c>
      <c r="J14" s="6">
        <v>1.18589774124202E-2</v>
      </c>
      <c r="K14" s="6">
        <v>5.37937027910895E-3</v>
      </c>
      <c r="L14" s="6">
        <v>1.7755524174420813E-2</v>
      </c>
      <c r="M14" s="6">
        <v>3.4017705585402742E-2</v>
      </c>
      <c r="N14" s="6">
        <v>3.037130578116911E-2</v>
      </c>
      <c r="O14" s="6">
        <v>4.4269470858855645E-2</v>
      </c>
      <c r="P14" s="6">
        <f>'Valor (Mensal)'!P14/'Valor (Mensal)'!P$10*100</f>
        <v>7.4161409263376263E-2</v>
      </c>
      <c r="Q14" s="6">
        <f>'Valor (Mensal)'!Q14/'Valor (Mensal)'!Q$10*100</f>
        <v>6.4776196193829419E-2</v>
      </c>
      <c r="R14" s="6">
        <f>'Valor (Mensal)'!R14/'Valor (Mensal)'!R$10*100</f>
        <v>1.6238305223031546E-2</v>
      </c>
      <c r="S14" s="6">
        <f>'Valor (Mensal)'!S14/'Valor (Mensal)'!S$10*100</f>
        <v>1.5293448188290776E-2</v>
      </c>
      <c r="T14" s="6">
        <f>'Valor (Mensal)'!T14/'Valor (Mensal)'!T$10*100</f>
        <v>1.125507872990557E-2</v>
      </c>
      <c r="U14" s="6">
        <f>'Valor (Mensal)'!U14/'Valor (Mensal)'!U$10*100</f>
        <v>7.5825265350689093E-3</v>
      </c>
      <c r="V14" s="6">
        <f>'Valor (Mensal)'!V14/'Valor (Mensal)'!V$10*100</f>
        <v>2.3008514748574148E-2</v>
      </c>
      <c r="W14" s="6">
        <f>'Valor (Mensal)'!W14/'Valor (Mensal)'!W$10*100</f>
        <v>2.9772002030124926E-2</v>
      </c>
      <c r="X14" s="6">
        <f>'Valor (Mensal)'!X14/'Valor (Mensal)'!X$10*100</f>
        <v>1.7891432856999012E-2</v>
      </c>
      <c r="Y14" s="6">
        <f>'Valor (Mensal)'!Y14/'Valor (Mensal)'!Y$10*100</f>
        <v>7.3775514058378256E-3</v>
      </c>
      <c r="Z14" s="6">
        <f>'Valor (Mensal)'!Z14/'Valor (Mensal)'!Z$10*100</f>
        <v>1.19484397886913E-2</v>
      </c>
      <c r="AA14" s="6">
        <f>'Valor (Mensal)'!AA14/'Valor (Mensal)'!AA$10*100</f>
        <v>5.9873737277294004E-2</v>
      </c>
      <c r="AB14" s="6">
        <f>'Valor (Mensal)'!AB14/'Valor (Mensal)'!AB$10*100</f>
        <v>6.3350732608707369E-2</v>
      </c>
      <c r="AC14" s="6">
        <f>'Valor (Mensal)'!AC14/'Valor (Mensal)'!AC$10*100</f>
        <v>5.8372297694940914E-2</v>
      </c>
      <c r="AD14" s="6">
        <f>'Valor (Mensal)'!AD14/'Valor (Mensal)'!AD$10*100</f>
        <v>6.1758424984460575E-2</v>
      </c>
      <c r="AE14" s="6">
        <f>'Valor (Mensal)'!AE14/'Valor (Mensal)'!AE$10*100</f>
        <v>2.9416526956305509E-2</v>
      </c>
      <c r="AF14" s="6">
        <f>'Valor (Mensal)'!AF14/'Valor (Mensal)'!AF$10*100</f>
        <v>1.9733015156398432E-2</v>
      </c>
      <c r="AG14" s="6">
        <f>'Valor (Mensal)'!AG14/'Valor (Mensal)'!AG$10*100</f>
        <v>1.7715245999812439E-2</v>
      </c>
      <c r="AH14" s="6">
        <f>'Valor (Mensal)'!AH14/'Valor (Mensal)'!AH$10*100</f>
        <v>1.1904786691063806E-2</v>
      </c>
      <c r="AI14" s="6">
        <f>'Valor (Mensal)'!AI14/'Valor (Mensal)'!AI$10*100</f>
        <v>2.0502161445583304E-2</v>
      </c>
      <c r="AJ14" s="6">
        <f>'Valor (Mensal)'!AJ14/'Valor (Mensal)'!AJ$10*100</f>
        <v>2.2480719022684746E-2</v>
      </c>
      <c r="AK14" s="6">
        <f>'Valor (Mensal)'!AK14/'Valor (Mensal)'!AK$10*100</f>
        <v>2.2408285406744059E-2</v>
      </c>
      <c r="AL14" s="6">
        <f>'Valor (Mensal)'!AL14/'Valor (Mensal)'!AL$10*100</f>
        <v>4.5688526387586956E-2</v>
      </c>
      <c r="AM14" s="6">
        <f>'Valor (Mensal)'!AM14/'Valor (Mensal)'!AM$10*100</f>
        <v>4.7858223177828216E-2</v>
      </c>
      <c r="AN14" s="6">
        <f>'Valor (Mensal)'!AN14/'Valor (Mensal)'!AN$10*100</f>
        <v>3.7021103721618681E-2</v>
      </c>
      <c r="AO14" s="6">
        <f>'Valor (Mensal)'!AO14/'Valor (Mensal)'!AO$10*100</f>
        <v>3.8060222576113009E-2</v>
      </c>
      <c r="AP14" s="6">
        <f>'Valor (Mensal)'!AP14/'Valor (Mensal)'!AP$10*100</f>
        <v>1.2495311862967585E-2</v>
      </c>
      <c r="AQ14" s="6">
        <f>'Valor (Mensal)'!AQ14/'Valor (Mensal)'!AQ$10*100</f>
        <v>1.6569504948585414E-2</v>
      </c>
      <c r="AR14" s="6"/>
      <c r="AS14" s="6"/>
      <c r="AT14" s="6"/>
      <c r="AU14" s="6"/>
      <c r="AV14" s="6"/>
      <c r="AW14" s="6"/>
      <c r="AX14" s="6"/>
      <c r="AY14" s="6"/>
    </row>
    <row r="15" spans="2:51" outlineLevel="2" x14ac:dyDescent="0.25">
      <c r="B15" s="4" t="s">
        <v>4</v>
      </c>
      <c r="C15" s="5" t="s">
        <v>148</v>
      </c>
      <c r="D15" s="6">
        <v>1.0424919119080779E-2</v>
      </c>
      <c r="E15" s="6">
        <v>0.35382490427132196</v>
      </c>
      <c r="F15" s="6">
        <v>0.68817011642289283</v>
      </c>
      <c r="G15" s="6">
        <v>0.61674295753728137</v>
      </c>
      <c r="H15" s="6">
        <v>0.52330276531562103</v>
      </c>
      <c r="I15" s="6">
        <v>0.42850371458021719</v>
      </c>
      <c r="J15" s="6">
        <v>0.18787873881031669</v>
      </c>
      <c r="K15" s="6">
        <v>2.7277836678363285E-2</v>
      </c>
      <c r="L15" s="6">
        <v>2.6378336652014226E-2</v>
      </c>
      <c r="M15" s="6">
        <v>3.9781187117967423E-2</v>
      </c>
      <c r="N15" s="6">
        <v>3.2022175305090349E-2</v>
      </c>
      <c r="O15" s="6">
        <v>3.2384783427818913E-2</v>
      </c>
      <c r="P15" s="6">
        <f>'Valor (Mensal)'!P15/'Valor (Mensal)'!P$10*100</f>
        <v>4.5310286636995517E-2</v>
      </c>
      <c r="Q15" s="6">
        <f>'Valor (Mensal)'!Q15/'Valor (Mensal)'!Q$10*100</f>
        <v>0.78984908016904076</v>
      </c>
      <c r="R15" s="6">
        <f>'Valor (Mensal)'!R15/'Valor (Mensal)'!R$10*100</f>
        <v>0.730711065118128</v>
      </c>
      <c r="S15" s="6">
        <f>'Valor (Mensal)'!S15/'Valor (Mensal)'!S$10*100</f>
        <v>0.66268321454502876</v>
      </c>
      <c r="T15" s="6">
        <f>'Valor (Mensal)'!T15/'Valor (Mensal)'!T$10*100</f>
        <v>0.58976727264130857</v>
      </c>
      <c r="U15" s="6">
        <f>'Valor (Mensal)'!U15/'Valor (Mensal)'!U$10*100</f>
        <v>0.23434746158736991</v>
      </c>
      <c r="V15" s="6">
        <f>'Valor (Mensal)'!V15/'Valor (Mensal)'!V$10*100</f>
        <v>7.8606302030195321E-2</v>
      </c>
      <c r="W15" s="6">
        <f>'Valor (Mensal)'!W15/'Valor (Mensal)'!W$10*100</f>
        <v>2.0552500523379293E-2</v>
      </c>
      <c r="X15" s="6">
        <f>'Valor (Mensal)'!X15/'Valor (Mensal)'!X$10*100</f>
        <v>1.7537689460235522E-2</v>
      </c>
      <c r="Y15" s="6">
        <f>'Valor (Mensal)'!Y15/'Valor (Mensal)'!Y$10*100</f>
        <v>2.1422185864212937E-2</v>
      </c>
      <c r="Z15" s="6">
        <f>'Valor (Mensal)'!Z15/'Valor (Mensal)'!Z$10*100</f>
        <v>2.2616768867567326E-2</v>
      </c>
      <c r="AA15" s="6">
        <f>'Valor (Mensal)'!AA15/'Valor (Mensal)'!AA$10*100</f>
        <v>6.9055226077780349E-2</v>
      </c>
      <c r="AB15" s="6">
        <f>'Valor (Mensal)'!AB15/'Valor (Mensal)'!AB$10*100</f>
        <v>5.8511100489171984E-2</v>
      </c>
      <c r="AC15" s="6">
        <f>'Valor (Mensal)'!AC15/'Valor (Mensal)'!AC$10*100</f>
        <v>0.2653250906877655</v>
      </c>
      <c r="AD15" s="6">
        <f>'Valor (Mensal)'!AD15/'Valor (Mensal)'!AD$10*100</f>
        <v>0.60183143173977904</v>
      </c>
      <c r="AE15" s="6">
        <f>'Valor (Mensal)'!AE15/'Valor (Mensal)'!AE$10*100</f>
        <v>0.36577000749188282</v>
      </c>
      <c r="AF15" s="6">
        <f>'Valor (Mensal)'!AF15/'Valor (Mensal)'!AF$10*100</f>
        <v>0.42967155924232947</v>
      </c>
      <c r="AG15" s="6">
        <f>'Valor (Mensal)'!AG15/'Valor (Mensal)'!AG$10*100</f>
        <v>0.12208866171236782</v>
      </c>
      <c r="AH15" s="6">
        <f>'Valor (Mensal)'!AH15/'Valor (Mensal)'!AH$10*100</f>
        <v>1.5294317593317187E-2</v>
      </c>
      <c r="AI15" s="6">
        <f>'Valor (Mensal)'!AI15/'Valor (Mensal)'!AI$10*100</f>
        <v>2.6299459386725323E-2</v>
      </c>
      <c r="AJ15" s="6">
        <f>'Valor (Mensal)'!AJ15/'Valor (Mensal)'!AJ$10*100</f>
        <v>3.2356243572775119E-2</v>
      </c>
      <c r="AK15" s="6">
        <f>'Valor (Mensal)'!AK15/'Valor (Mensal)'!AK$10*100</f>
        <v>5.6507867188043161E-2</v>
      </c>
      <c r="AL15" s="6">
        <f>'Valor (Mensal)'!AL15/'Valor (Mensal)'!AL$10*100</f>
        <v>7.1128424891040223E-2</v>
      </c>
      <c r="AM15" s="6">
        <f>'Valor (Mensal)'!AM15/'Valor (Mensal)'!AM$10*100</f>
        <v>0.11030018491403949</v>
      </c>
      <c r="AN15" s="6">
        <f>'Valor (Mensal)'!AN15/'Valor (Mensal)'!AN$10*100</f>
        <v>4.322437551577913E-2</v>
      </c>
      <c r="AO15" s="6">
        <f>'Valor (Mensal)'!AO15/'Valor (Mensal)'!AO$10*100</f>
        <v>0.40310935980149792</v>
      </c>
      <c r="AP15" s="6">
        <f>'Valor (Mensal)'!AP15/'Valor (Mensal)'!AP$10*100</f>
        <v>0.61091626057648252</v>
      </c>
      <c r="AQ15" s="6">
        <f>'Valor (Mensal)'!AQ15/'Valor (Mensal)'!AQ$10*100</f>
        <v>0.49860080822353586</v>
      </c>
      <c r="AR15" s="6"/>
      <c r="AS15" s="6"/>
      <c r="AT15" s="6"/>
      <c r="AU15" s="6"/>
      <c r="AV15" s="6"/>
      <c r="AW15" s="6"/>
      <c r="AX15" s="6"/>
      <c r="AY15" s="6"/>
    </row>
    <row r="16" spans="2:51" outlineLevel="2" x14ac:dyDescent="0.25">
      <c r="B16" s="4" t="s">
        <v>5</v>
      </c>
      <c r="C16" s="5" t="s">
        <v>149</v>
      </c>
      <c r="D16" s="6">
        <v>0.42538522583665772</v>
      </c>
      <c r="E16" s="6">
        <v>0.72543730017521135</v>
      </c>
      <c r="F16" s="6">
        <v>0.31935957433505385</v>
      </c>
      <c r="G16" s="6">
        <v>0.21264405955399743</v>
      </c>
      <c r="H16" s="6">
        <v>0.45584781923607087</v>
      </c>
      <c r="I16" s="6">
        <v>0.12352178695236801</v>
      </c>
      <c r="J16" s="6">
        <v>0.26078129286831403</v>
      </c>
      <c r="K16" s="6">
        <v>0.78962027233431697</v>
      </c>
      <c r="L16" s="6">
        <v>0.44813984651440536</v>
      </c>
      <c r="M16" s="6">
        <v>0.4942239845145498</v>
      </c>
      <c r="N16" s="6">
        <v>1.3244244797746092</v>
      </c>
      <c r="O16" s="6">
        <v>0.69922838319847513</v>
      </c>
      <c r="P16" s="6">
        <f>'Valor (Mensal)'!P16/'Valor (Mensal)'!P$10*100</f>
        <v>0.87222724276539343</v>
      </c>
      <c r="Q16" s="6">
        <f>'Valor (Mensal)'!Q16/'Valor (Mensal)'!Q$10*100</f>
        <v>0.42678209857951266</v>
      </c>
      <c r="R16" s="6">
        <f>'Valor (Mensal)'!R16/'Valor (Mensal)'!R$10*100</f>
        <v>0.24363658308526837</v>
      </c>
      <c r="S16" s="6">
        <f>'Valor (Mensal)'!S16/'Valor (Mensal)'!S$10*100</f>
        <v>0.17700414574307313</v>
      </c>
      <c r="T16" s="6">
        <f>'Valor (Mensal)'!T16/'Valor (Mensal)'!T$10*100</f>
        <v>0.11231155317367181</v>
      </c>
      <c r="U16" s="6">
        <f>'Valor (Mensal)'!U16/'Valor (Mensal)'!U$10*100</f>
        <v>4.8200263650403405E-2</v>
      </c>
      <c r="V16" s="6">
        <f>'Valor (Mensal)'!V16/'Valor (Mensal)'!V$10*100</f>
        <v>0.1273503155876424</v>
      </c>
      <c r="W16" s="6">
        <f>'Valor (Mensal)'!W16/'Valor (Mensal)'!W$10*100</f>
        <v>7.7557047200734738E-2</v>
      </c>
      <c r="X16" s="6">
        <f>'Valor (Mensal)'!X16/'Valor (Mensal)'!X$10*100</f>
        <v>0.15796131787405024</v>
      </c>
      <c r="Y16" s="6">
        <f>'Valor (Mensal)'!Y16/'Valor (Mensal)'!Y$10*100</f>
        <v>0.30406698090322093</v>
      </c>
      <c r="Z16" s="6">
        <f>'Valor (Mensal)'!Z16/'Valor (Mensal)'!Z$10*100</f>
        <v>0.35373685129665577</v>
      </c>
      <c r="AA16" s="6">
        <f>'Valor (Mensal)'!AA16/'Valor (Mensal)'!AA$10*100</f>
        <v>0.77968796505049076</v>
      </c>
      <c r="AB16" s="6">
        <f>'Valor (Mensal)'!AB16/'Valor (Mensal)'!AB$10*100</f>
        <v>0.58923354134087735</v>
      </c>
      <c r="AC16" s="6">
        <f>'Valor (Mensal)'!AC16/'Valor (Mensal)'!AC$10*100</f>
        <v>0.54762277514477087</v>
      </c>
      <c r="AD16" s="6">
        <f>'Valor (Mensal)'!AD16/'Valor (Mensal)'!AD$10*100</f>
        <v>0.34334274461996711</v>
      </c>
      <c r="AE16" s="6">
        <f>'Valor (Mensal)'!AE16/'Valor (Mensal)'!AE$10*100</f>
        <v>0.15531363078494032</v>
      </c>
      <c r="AF16" s="6">
        <f>'Valor (Mensal)'!AF16/'Valor (Mensal)'!AF$10*100</f>
        <v>0.23552565271747358</v>
      </c>
      <c r="AG16" s="6">
        <f>'Valor (Mensal)'!AG16/'Valor (Mensal)'!AG$10*100</f>
        <v>0.14425810734295608</v>
      </c>
      <c r="AH16" s="6">
        <f>'Valor (Mensal)'!AH16/'Valor (Mensal)'!AH$10*100</f>
        <v>7.9516004612141505E-2</v>
      </c>
      <c r="AI16" s="6">
        <f>'Valor (Mensal)'!AI16/'Valor (Mensal)'!AI$10*100</f>
        <v>6.7058777119471696E-2</v>
      </c>
      <c r="AJ16" s="6">
        <f>'Valor (Mensal)'!AJ16/'Valor (Mensal)'!AJ$10*100</f>
        <v>8.4843204074255871E-2</v>
      </c>
      <c r="AK16" s="6">
        <f>'Valor (Mensal)'!AK16/'Valor (Mensal)'!AK$10*100</f>
        <v>0.24781977007239872</v>
      </c>
      <c r="AL16" s="6">
        <f>'Valor (Mensal)'!AL16/'Valor (Mensal)'!AL$10*100</f>
        <v>0.64347903895636283</v>
      </c>
      <c r="AM16" s="6">
        <f>'Valor (Mensal)'!AM16/'Valor (Mensal)'!AM$10*100</f>
        <v>0.505922944635674</v>
      </c>
      <c r="AN16" s="6">
        <f>'Valor (Mensal)'!AN16/'Valor (Mensal)'!AN$10*100</f>
        <v>0.51476003616767541</v>
      </c>
      <c r="AO16" s="6">
        <f>'Valor (Mensal)'!AO16/'Valor (Mensal)'!AO$10*100</f>
        <v>0.41673476510441648</v>
      </c>
      <c r="AP16" s="6">
        <f>'Valor (Mensal)'!AP16/'Valor (Mensal)'!AP$10*100</f>
        <v>0.23339588674822614</v>
      </c>
      <c r="AQ16" s="6">
        <f>'Valor (Mensal)'!AQ16/'Valor (Mensal)'!AQ$10*100</f>
        <v>0.15823796457107947</v>
      </c>
      <c r="AR16" s="6"/>
      <c r="AS16" s="6"/>
      <c r="AT16" s="6"/>
      <c r="AU16" s="6"/>
      <c r="AV16" s="6"/>
      <c r="AW16" s="6"/>
      <c r="AX16" s="6"/>
      <c r="AY16" s="6"/>
    </row>
    <row r="17" spans="2:51" outlineLevel="2" x14ac:dyDescent="0.25">
      <c r="B17" s="4" t="s">
        <v>6</v>
      </c>
      <c r="C17" s="5" t="s">
        <v>150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f>'Valor (Mensal)'!P17/'Valor (Mensal)'!P$10*100</f>
        <v>0</v>
      </c>
      <c r="Q17" s="6">
        <f>'Valor (Mensal)'!Q17/'Valor (Mensal)'!Q$10*100</f>
        <v>0</v>
      </c>
      <c r="R17" s="6">
        <f>'Valor (Mensal)'!R17/'Valor (Mensal)'!R$10*100</f>
        <v>0</v>
      </c>
      <c r="S17" s="6">
        <f>'Valor (Mensal)'!S17/'Valor (Mensal)'!S$10*100</f>
        <v>0</v>
      </c>
      <c r="T17" s="6">
        <f>'Valor (Mensal)'!T17/'Valor (Mensal)'!T$10*100</f>
        <v>0</v>
      </c>
      <c r="U17" s="6">
        <f>'Valor (Mensal)'!U17/'Valor (Mensal)'!U$10*100</f>
        <v>0</v>
      </c>
      <c r="V17" s="6">
        <f>'Valor (Mensal)'!V17/'Valor (Mensal)'!V$10*100</f>
        <v>0</v>
      </c>
      <c r="W17" s="6">
        <f>'Valor (Mensal)'!W17/'Valor (Mensal)'!W$10*100</f>
        <v>0</v>
      </c>
      <c r="X17" s="6">
        <f>'Valor (Mensal)'!X17/'Valor (Mensal)'!X$10*100</f>
        <v>0</v>
      </c>
      <c r="Y17" s="6">
        <f>'Valor (Mensal)'!Y17/'Valor (Mensal)'!Y$10*100</f>
        <v>0</v>
      </c>
      <c r="Z17" s="6">
        <f>'Valor (Mensal)'!Z17/'Valor (Mensal)'!Z$10*100</f>
        <v>0</v>
      </c>
      <c r="AA17" s="6">
        <f>'Valor (Mensal)'!AA17/'Valor (Mensal)'!AA$10*100</f>
        <v>0</v>
      </c>
      <c r="AB17" s="6">
        <f>'Valor (Mensal)'!AB17/'Valor (Mensal)'!AB$10*100</f>
        <v>0</v>
      </c>
      <c r="AC17" s="6">
        <f>'Valor (Mensal)'!AC17/'Valor (Mensal)'!AC$10*100</f>
        <v>0</v>
      </c>
      <c r="AD17" s="6">
        <f>'Valor (Mensal)'!AD17/'Valor (Mensal)'!AD$10*100</f>
        <v>0</v>
      </c>
      <c r="AE17" s="6">
        <f>'Valor (Mensal)'!AE17/'Valor (Mensal)'!AE$10*100</f>
        <v>0</v>
      </c>
      <c r="AF17" s="6">
        <f>'Valor (Mensal)'!AF17/'Valor (Mensal)'!AF$10*100</f>
        <v>0</v>
      </c>
      <c r="AG17" s="6">
        <f>'Valor (Mensal)'!AG17/'Valor (Mensal)'!AG$10*100</f>
        <v>0</v>
      </c>
      <c r="AH17" s="6">
        <f>'Valor (Mensal)'!AH17/'Valor (Mensal)'!AH$10*100</f>
        <v>0</v>
      </c>
      <c r="AI17" s="6">
        <f>'Valor (Mensal)'!AI17/'Valor (Mensal)'!AI$10*100</f>
        <v>0</v>
      </c>
      <c r="AJ17" s="6">
        <f>'Valor (Mensal)'!AJ17/'Valor (Mensal)'!AJ$10*100</f>
        <v>0</v>
      </c>
      <c r="AK17" s="6">
        <f>'Valor (Mensal)'!AK17/'Valor (Mensal)'!AK$10*100</f>
        <v>0</v>
      </c>
      <c r="AL17" s="6">
        <f>'Valor (Mensal)'!AL17/'Valor (Mensal)'!AL$10*100</f>
        <v>0</v>
      </c>
      <c r="AM17" s="6">
        <f>'Valor (Mensal)'!AM17/'Valor (Mensal)'!AM$10*100</f>
        <v>0</v>
      </c>
      <c r="AN17" s="6">
        <f>'Valor (Mensal)'!AN17/'Valor (Mensal)'!AN$10*100</f>
        <v>0</v>
      </c>
      <c r="AO17" s="6">
        <f>'Valor (Mensal)'!AO17/'Valor (Mensal)'!AO$10*100</f>
        <v>0</v>
      </c>
      <c r="AP17" s="6">
        <f>'Valor (Mensal)'!AP17/'Valor (Mensal)'!AP$10*100</f>
        <v>0</v>
      </c>
      <c r="AQ17" s="6">
        <f>'Valor (Mensal)'!AQ17/'Valor (Mensal)'!AQ$10*100</f>
        <v>0</v>
      </c>
      <c r="AR17" s="6"/>
      <c r="AS17" s="6"/>
      <c r="AT17" s="6"/>
      <c r="AU17" s="6"/>
      <c r="AV17" s="6"/>
      <c r="AW17" s="6"/>
      <c r="AX17" s="6"/>
      <c r="AY17" s="6"/>
    </row>
    <row r="18" spans="2:51" ht="22.5" outlineLevel="2" x14ac:dyDescent="0.25">
      <c r="B18" s="4" t="s">
        <v>7</v>
      </c>
      <c r="C18" s="5" t="s">
        <v>151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f>'Valor (Mensal)'!P18/'Valor (Mensal)'!P$10*100</f>
        <v>0</v>
      </c>
      <c r="Q18" s="6">
        <f>'Valor (Mensal)'!Q18/'Valor (Mensal)'!Q$10*100</f>
        <v>0</v>
      </c>
      <c r="R18" s="6">
        <f>'Valor (Mensal)'!R18/'Valor (Mensal)'!R$10*100</f>
        <v>0</v>
      </c>
      <c r="S18" s="6">
        <f>'Valor (Mensal)'!S18/'Valor (Mensal)'!S$10*100</f>
        <v>0</v>
      </c>
      <c r="T18" s="6">
        <f>'Valor (Mensal)'!T18/'Valor (Mensal)'!T$10*100</f>
        <v>0</v>
      </c>
      <c r="U18" s="6">
        <f>'Valor (Mensal)'!U18/'Valor (Mensal)'!U$10*100</f>
        <v>0</v>
      </c>
      <c r="V18" s="6">
        <f>'Valor (Mensal)'!V18/'Valor (Mensal)'!V$10*100</f>
        <v>0</v>
      </c>
      <c r="W18" s="6">
        <f>'Valor (Mensal)'!W18/'Valor (Mensal)'!W$10*100</f>
        <v>0</v>
      </c>
      <c r="X18" s="6">
        <f>'Valor (Mensal)'!X18/'Valor (Mensal)'!X$10*100</f>
        <v>0</v>
      </c>
      <c r="Y18" s="6">
        <f>'Valor (Mensal)'!Y18/'Valor (Mensal)'!Y$10*100</f>
        <v>0</v>
      </c>
      <c r="Z18" s="6">
        <f>'Valor (Mensal)'!Z18/'Valor (Mensal)'!Z$10*100</f>
        <v>0</v>
      </c>
      <c r="AA18" s="6">
        <f>'Valor (Mensal)'!AA18/'Valor (Mensal)'!AA$10*100</f>
        <v>0</v>
      </c>
      <c r="AB18" s="6">
        <f>'Valor (Mensal)'!AB18/'Valor (Mensal)'!AB$10*100</f>
        <v>0</v>
      </c>
      <c r="AC18" s="6">
        <f>'Valor (Mensal)'!AC18/'Valor (Mensal)'!AC$10*100</f>
        <v>0</v>
      </c>
      <c r="AD18" s="6">
        <f>'Valor (Mensal)'!AD18/'Valor (Mensal)'!AD$10*100</f>
        <v>0</v>
      </c>
      <c r="AE18" s="6">
        <f>'Valor (Mensal)'!AE18/'Valor (Mensal)'!AE$10*100</f>
        <v>0</v>
      </c>
      <c r="AF18" s="6">
        <f>'Valor (Mensal)'!AF18/'Valor (Mensal)'!AF$10*100</f>
        <v>0</v>
      </c>
      <c r="AG18" s="6">
        <f>'Valor (Mensal)'!AG18/'Valor (Mensal)'!AG$10*100</f>
        <v>0</v>
      </c>
      <c r="AH18" s="6">
        <f>'Valor (Mensal)'!AH18/'Valor (Mensal)'!AH$10*100</f>
        <v>0</v>
      </c>
      <c r="AI18" s="6">
        <f>'Valor (Mensal)'!AI18/'Valor (Mensal)'!AI$10*100</f>
        <v>0</v>
      </c>
      <c r="AJ18" s="6">
        <f>'Valor (Mensal)'!AJ18/'Valor (Mensal)'!AJ$10*100</f>
        <v>0</v>
      </c>
      <c r="AK18" s="6">
        <f>'Valor (Mensal)'!AK18/'Valor (Mensal)'!AK$10*100</f>
        <v>0</v>
      </c>
      <c r="AL18" s="6">
        <f>'Valor (Mensal)'!AL18/'Valor (Mensal)'!AL$10*100</f>
        <v>0</v>
      </c>
      <c r="AM18" s="6">
        <f>'Valor (Mensal)'!AM18/'Valor (Mensal)'!AM$10*100</f>
        <v>0</v>
      </c>
      <c r="AN18" s="6">
        <f>'Valor (Mensal)'!AN18/'Valor (Mensal)'!AN$10*100</f>
        <v>0</v>
      </c>
      <c r="AO18" s="6">
        <f>'Valor (Mensal)'!AO18/'Valor (Mensal)'!AO$10*100</f>
        <v>0</v>
      </c>
      <c r="AP18" s="6">
        <f>'Valor (Mensal)'!AP18/'Valor (Mensal)'!AP$10*100</f>
        <v>0</v>
      </c>
      <c r="AQ18" s="6">
        <f>'Valor (Mensal)'!AQ18/'Valor (Mensal)'!AQ$10*100</f>
        <v>0</v>
      </c>
      <c r="AR18" s="6"/>
      <c r="AS18" s="6"/>
      <c r="AT18" s="6"/>
      <c r="AU18" s="6"/>
      <c r="AV18" s="6"/>
      <c r="AW18" s="6"/>
      <c r="AX18" s="6"/>
      <c r="AY18" s="6"/>
    </row>
    <row r="19" spans="2:51" ht="22.5" outlineLevel="2" x14ac:dyDescent="0.25">
      <c r="B19" s="4" t="s">
        <v>8</v>
      </c>
      <c r="C19" s="5" t="s">
        <v>152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f>'Valor (Mensal)'!P19/'Valor (Mensal)'!P$10*100</f>
        <v>0</v>
      </c>
      <c r="Q19" s="6">
        <f>'Valor (Mensal)'!Q19/'Valor (Mensal)'!Q$10*100</f>
        <v>0</v>
      </c>
      <c r="R19" s="6">
        <f>'Valor (Mensal)'!R19/'Valor (Mensal)'!R$10*100</f>
        <v>0</v>
      </c>
      <c r="S19" s="6">
        <f>'Valor (Mensal)'!S19/'Valor (Mensal)'!S$10*100</f>
        <v>0</v>
      </c>
      <c r="T19" s="6">
        <f>'Valor (Mensal)'!T19/'Valor (Mensal)'!T$10*100</f>
        <v>0</v>
      </c>
      <c r="U19" s="6">
        <f>'Valor (Mensal)'!U19/'Valor (Mensal)'!U$10*100</f>
        <v>0</v>
      </c>
      <c r="V19" s="6">
        <f>'Valor (Mensal)'!V19/'Valor (Mensal)'!V$10*100</f>
        <v>0</v>
      </c>
      <c r="W19" s="6">
        <f>'Valor (Mensal)'!W19/'Valor (Mensal)'!W$10*100</f>
        <v>0</v>
      </c>
      <c r="X19" s="6">
        <f>'Valor (Mensal)'!X19/'Valor (Mensal)'!X$10*100</f>
        <v>0</v>
      </c>
      <c r="Y19" s="6">
        <f>'Valor (Mensal)'!Y19/'Valor (Mensal)'!Y$10*100</f>
        <v>0</v>
      </c>
      <c r="Z19" s="6">
        <f>'Valor (Mensal)'!Z19/'Valor (Mensal)'!Z$10*100</f>
        <v>0</v>
      </c>
      <c r="AA19" s="6">
        <f>'Valor (Mensal)'!AA19/'Valor (Mensal)'!AA$10*100</f>
        <v>0</v>
      </c>
      <c r="AB19" s="6">
        <f>'Valor (Mensal)'!AB19/'Valor (Mensal)'!AB$10*100</f>
        <v>0</v>
      </c>
      <c r="AC19" s="6">
        <f>'Valor (Mensal)'!AC19/'Valor (Mensal)'!AC$10*100</f>
        <v>0</v>
      </c>
      <c r="AD19" s="6">
        <f>'Valor (Mensal)'!AD19/'Valor (Mensal)'!AD$10*100</f>
        <v>0</v>
      </c>
      <c r="AE19" s="6">
        <f>'Valor (Mensal)'!AE19/'Valor (Mensal)'!AE$10*100</f>
        <v>0</v>
      </c>
      <c r="AF19" s="6">
        <f>'Valor (Mensal)'!AF19/'Valor (Mensal)'!AF$10*100</f>
        <v>0</v>
      </c>
      <c r="AG19" s="6">
        <f>'Valor (Mensal)'!AG19/'Valor (Mensal)'!AG$10*100</f>
        <v>0</v>
      </c>
      <c r="AH19" s="6">
        <f>'Valor (Mensal)'!AH19/'Valor (Mensal)'!AH$10*100</f>
        <v>0</v>
      </c>
      <c r="AI19" s="6">
        <f>'Valor (Mensal)'!AI19/'Valor (Mensal)'!AI$10*100</f>
        <v>0</v>
      </c>
      <c r="AJ19" s="6">
        <f>'Valor (Mensal)'!AJ19/'Valor (Mensal)'!AJ$10*100</f>
        <v>0</v>
      </c>
      <c r="AK19" s="6">
        <f>'Valor (Mensal)'!AK19/'Valor (Mensal)'!AK$10*100</f>
        <v>0</v>
      </c>
      <c r="AL19" s="6">
        <f>'Valor (Mensal)'!AL19/'Valor (Mensal)'!AL$10*100</f>
        <v>0</v>
      </c>
      <c r="AM19" s="6">
        <f>'Valor (Mensal)'!AM19/'Valor (Mensal)'!AM$10*100</f>
        <v>0</v>
      </c>
      <c r="AN19" s="6">
        <f>'Valor (Mensal)'!AN19/'Valor (Mensal)'!AN$10*100</f>
        <v>0</v>
      </c>
      <c r="AO19" s="6">
        <f>'Valor (Mensal)'!AO19/'Valor (Mensal)'!AO$10*100</f>
        <v>0</v>
      </c>
      <c r="AP19" s="6">
        <f>'Valor (Mensal)'!AP19/'Valor (Mensal)'!AP$10*100</f>
        <v>0</v>
      </c>
      <c r="AQ19" s="6">
        <f>'Valor (Mensal)'!AQ19/'Valor (Mensal)'!AQ$10*100</f>
        <v>0</v>
      </c>
      <c r="AR19" s="6"/>
      <c r="AS19" s="6"/>
      <c r="AT19" s="6"/>
      <c r="AU19" s="6"/>
      <c r="AV19" s="6"/>
      <c r="AW19" s="6"/>
      <c r="AX19" s="6"/>
      <c r="AY19" s="6"/>
    </row>
    <row r="20" spans="2:51" outlineLevel="2" x14ac:dyDescent="0.25">
      <c r="B20" s="4"/>
      <c r="C20" s="33" t="s">
        <v>314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f>'Valor (Mensal)'!P20/'Valor (Mensal)'!P$10*100</f>
        <v>0</v>
      </c>
      <c r="Q20" s="6">
        <f>'Valor (Mensal)'!Q20/'Valor (Mensal)'!Q$10*100</f>
        <v>0</v>
      </c>
      <c r="R20" s="6">
        <f>'Valor (Mensal)'!R20/'Valor (Mensal)'!R$10*100</f>
        <v>0</v>
      </c>
      <c r="S20" s="6">
        <f>'Valor (Mensal)'!S20/'Valor (Mensal)'!S$10*100</f>
        <v>0</v>
      </c>
      <c r="T20" s="6">
        <f>'Valor (Mensal)'!T20/'Valor (Mensal)'!T$10*100</f>
        <v>0</v>
      </c>
      <c r="U20" s="6">
        <f>'Valor (Mensal)'!U20/'Valor (Mensal)'!U$10*100</f>
        <v>0</v>
      </c>
      <c r="V20" s="6">
        <f>'Valor (Mensal)'!V20/'Valor (Mensal)'!V$10*100</f>
        <v>0</v>
      </c>
      <c r="W20" s="6">
        <f>'Valor (Mensal)'!W20/'Valor (Mensal)'!W$10*100</f>
        <v>0</v>
      </c>
      <c r="X20" s="6">
        <f>'Valor (Mensal)'!X20/'Valor (Mensal)'!X$10*100</f>
        <v>0</v>
      </c>
      <c r="Y20" s="6">
        <f>'Valor (Mensal)'!Y20/'Valor (Mensal)'!Y$10*100</f>
        <v>0</v>
      </c>
      <c r="Z20" s="6">
        <f>'Valor (Mensal)'!Z20/'Valor (Mensal)'!Z$10*100</f>
        <v>0</v>
      </c>
      <c r="AA20" s="6">
        <f>'Valor (Mensal)'!AA20/'Valor (Mensal)'!AA$10*100</f>
        <v>0</v>
      </c>
      <c r="AB20" s="6">
        <f>'Valor (Mensal)'!AB20/'Valor (Mensal)'!AB$10*100</f>
        <v>0</v>
      </c>
      <c r="AC20" s="6">
        <f>'Valor (Mensal)'!AC20/'Valor (Mensal)'!AC$10*100</f>
        <v>0</v>
      </c>
      <c r="AD20" s="6">
        <f>'Valor (Mensal)'!AD20/'Valor (Mensal)'!AD$10*100</f>
        <v>0</v>
      </c>
      <c r="AE20" s="6">
        <f>'Valor (Mensal)'!AE20/'Valor (Mensal)'!AE$10*100</f>
        <v>0</v>
      </c>
      <c r="AF20" s="6">
        <f>'Valor (Mensal)'!AF20/'Valor (Mensal)'!AF$10*100</f>
        <v>0</v>
      </c>
      <c r="AG20" s="6">
        <f>'Valor (Mensal)'!AG20/'Valor (Mensal)'!AG$10*100</f>
        <v>0</v>
      </c>
      <c r="AH20" s="6">
        <f>'Valor (Mensal)'!AH20/'Valor (Mensal)'!AH$10*100</f>
        <v>0</v>
      </c>
      <c r="AI20" s="6">
        <f>'Valor (Mensal)'!AI20/'Valor (Mensal)'!AI$10*100</f>
        <v>0</v>
      </c>
      <c r="AJ20" s="6">
        <f>'Valor (Mensal)'!AJ20/'Valor (Mensal)'!AJ$10*100</f>
        <v>0</v>
      </c>
      <c r="AK20" s="6">
        <f>'Valor (Mensal)'!AK20/'Valor (Mensal)'!AK$10*100</f>
        <v>0</v>
      </c>
      <c r="AL20" s="6">
        <f>'Valor (Mensal)'!AL20/'Valor (Mensal)'!AL$10*100</f>
        <v>0</v>
      </c>
      <c r="AM20" s="6">
        <f>'Valor (Mensal)'!AM20/'Valor (Mensal)'!AM$10*100</f>
        <v>0</v>
      </c>
      <c r="AN20" s="6">
        <f>'Valor (Mensal)'!AN20/'Valor (Mensal)'!AN$10*100</f>
        <v>0</v>
      </c>
      <c r="AO20" s="6">
        <f>'Valor (Mensal)'!AO20/'Valor (Mensal)'!AO$10*100</f>
        <v>0</v>
      </c>
      <c r="AP20" s="6">
        <f>'Valor (Mensal)'!AP20/'Valor (Mensal)'!AP$10*100</f>
        <v>0</v>
      </c>
      <c r="AQ20" s="6">
        <f>'Valor (Mensal)'!AQ20/'Valor (Mensal)'!AQ$10*100</f>
        <v>0</v>
      </c>
      <c r="AR20" s="6"/>
      <c r="AS20" s="6"/>
      <c r="AT20" s="6"/>
      <c r="AU20" s="6"/>
      <c r="AV20" s="6"/>
      <c r="AW20" s="6"/>
      <c r="AX20" s="6"/>
      <c r="AY20" s="6"/>
    </row>
    <row r="21" spans="2:51" ht="25.5" outlineLevel="1" x14ac:dyDescent="0.25">
      <c r="B21" s="16" t="s">
        <v>9</v>
      </c>
      <c r="C21" s="17" t="s">
        <v>153</v>
      </c>
      <c r="D21" s="30">
        <v>4.7032999193172373E-2</v>
      </c>
      <c r="E21" s="30">
        <v>4.406229048281559E-2</v>
      </c>
      <c r="F21" s="30">
        <v>7.7847964376443535E-2</v>
      </c>
      <c r="G21" s="30">
        <v>4.5070995634793644E-2</v>
      </c>
      <c r="H21" s="30">
        <v>3.0105844770948489E-2</v>
      </c>
      <c r="I21" s="30">
        <v>1.5994346097000175E-2</v>
      </c>
      <c r="J21" s="30">
        <v>2.3843599693953277E-2</v>
      </c>
      <c r="K21" s="30">
        <v>3.3872975752529538E-2</v>
      </c>
      <c r="L21" s="30">
        <v>1.1773556945945458E-2</v>
      </c>
      <c r="M21" s="30">
        <v>3.7151648802524126E-2</v>
      </c>
      <c r="N21" s="30">
        <v>1.8340994709793782E-2</v>
      </c>
      <c r="O21" s="30">
        <v>3.8124111287967354E-2</v>
      </c>
      <c r="P21" s="30">
        <f>'Valor (Mensal)'!P21/'Valor (Mensal)'!P$10*100</f>
        <v>8.1698525310763548E-3</v>
      </c>
      <c r="Q21" s="30">
        <f>'Valor (Mensal)'!Q21/'Valor (Mensal)'!Q$10*100</f>
        <v>3.2381028548134523E-2</v>
      </c>
      <c r="R21" s="30">
        <f>'Valor (Mensal)'!R21/'Valor (Mensal)'!R$10*100</f>
        <v>2.1393404771004251E-2</v>
      </c>
      <c r="S21" s="30">
        <f>'Valor (Mensal)'!S21/'Valor (Mensal)'!S$10*100</f>
        <v>1.7154483540476981E-2</v>
      </c>
      <c r="T21" s="30">
        <f>'Valor (Mensal)'!T21/'Valor (Mensal)'!T$10*100</f>
        <v>1.2773169714405367E-2</v>
      </c>
      <c r="U21" s="30">
        <f>'Valor (Mensal)'!U21/'Valor (Mensal)'!U$10*100</f>
        <v>6.5564114941928237E-3</v>
      </c>
      <c r="V21" s="30">
        <f>'Valor (Mensal)'!V21/'Valor (Mensal)'!V$10*100</f>
        <v>2.150627394007322E-2</v>
      </c>
      <c r="W21" s="30">
        <f>'Valor (Mensal)'!W21/'Valor (Mensal)'!W$10*100</f>
        <v>3.4464909137845302E-3</v>
      </c>
      <c r="X21" s="30">
        <f>'Valor (Mensal)'!X21/'Valor (Mensal)'!X$10*100</f>
        <v>1.7659612796691954E-2</v>
      </c>
      <c r="Y21" s="30">
        <f>'Valor (Mensal)'!Y21/'Valor (Mensal)'!Y$10*100</f>
        <v>6.1532242723219121E-3</v>
      </c>
      <c r="Z21" s="30">
        <f>'Valor (Mensal)'!Z21/'Valor (Mensal)'!Z$10*100</f>
        <v>1.7673579191281968E-2</v>
      </c>
      <c r="AA21" s="30">
        <f>'Valor (Mensal)'!AA21/'Valor (Mensal)'!AA$10*100</f>
        <v>2.5399120217796205E-2</v>
      </c>
      <c r="AB21" s="30">
        <f>'Valor (Mensal)'!AB21/'Valor (Mensal)'!AB$10*100</f>
        <v>1.0187257144586985E-2</v>
      </c>
      <c r="AC21" s="30">
        <f>'Valor (Mensal)'!AC21/'Valor (Mensal)'!AC$10*100</f>
        <v>5.3297520492819245E-2</v>
      </c>
      <c r="AD21" s="30">
        <f>'Valor (Mensal)'!AD21/'Valor (Mensal)'!AD$10*100</f>
        <v>4.9224342931601543E-2</v>
      </c>
      <c r="AE21" s="30">
        <f>'Valor (Mensal)'!AE21/'Valor (Mensal)'!AE$10*100</f>
        <v>2.2908223495029092E-2</v>
      </c>
      <c r="AF21" s="30">
        <f>'Valor (Mensal)'!AF21/'Valor (Mensal)'!AF$10*100</f>
        <v>5.4614732878047675E-2</v>
      </c>
      <c r="AG21" s="30">
        <f>'Valor (Mensal)'!AG21/'Valor (Mensal)'!AG$10*100</f>
        <v>3.3849174136953132E-2</v>
      </c>
      <c r="AH21" s="30">
        <f>'Valor (Mensal)'!AH21/'Valor (Mensal)'!AH$10*100</f>
        <v>1.5430090532101093E-2</v>
      </c>
      <c r="AI21" s="30">
        <f>'Valor (Mensal)'!AI21/'Valor (Mensal)'!AI$10*100</f>
        <v>2.5143369757925003E-2</v>
      </c>
      <c r="AJ21" s="30">
        <f>'Valor (Mensal)'!AJ21/'Valor (Mensal)'!AJ$10*100</f>
        <v>1.2637369712299878E-2</v>
      </c>
      <c r="AK21" s="30">
        <f>'Valor (Mensal)'!AK21/'Valor (Mensal)'!AK$10*100</f>
        <v>3.6660411164775801E-2</v>
      </c>
      <c r="AL21" s="30">
        <f>'Valor (Mensal)'!AL21/'Valor (Mensal)'!AL$10*100</f>
        <v>2.6246697741274718E-2</v>
      </c>
      <c r="AM21" s="30">
        <f>'Valor (Mensal)'!AM21/'Valor (Mensal)'!AM$10*100</f>
        <v>1.611513990929159E-2</v>
      </c>
      <c r="AN21" s="30">
        <f>'Valor (Mensal)'!AN21/'Valor (Mensal)'!AN$10*100</f>
        <v>4.2899842251073461E-2</v>
      </c>
      <c r="AO21" s="30">
        <f>'Valor (Mensal)'!AO21/'Valor (Mensal)'!AO$10*100</f>
        <v>3.5318560031946229E-2</v>
      </c>
      <c r="AP21" s="30">
        <f>'Valor (Mensal)'!AP21/'Valor (Mensal)'!AP$10*100</f>
        <v>4.1974482304552439E-2</v>
      </c>
      <c r="AQ21" s="30">
        <f>'Valor (Mensal)'!AQ21/'Valor (Mensal)'!AQ$10*100</f>
        <v>3.8149650638845005E-2</v>
      </c>
      <c r="AR21" s="30"/>
      <c r="AS21" s="30"/>
      <c r="AT21" s="30"/>
      <c r="AU21" s="30"/>
      <c r="AV21" s="30"/>
      <c r="AW21" s="30"/>
      <c r="AX21" s="30"/>
      <c r="AY21" s="30"/>
    </row>
    <row r="22" spans="2:51" ht="22.5" outlineLevel="2" x14ac:dyDescent="0.25">
      <c r="B22" s="4" t="s">
        <v>10</v>
      </c>
      <c r="C22" s="5" t="s">
        <v>154</v>
      </c>
      <c r="D22" s="6">
        <v>4.7032999193172373E-2</v>
      </c>
      <c r="E22" s="6">
        <v>4.406229048281559E-2</v>
      </c>
      <c r="F22" s="6">
        <v>7.7847964376443535E-2</v>
      </c>
      <c r="G22" s="6">
        <v>4.5070995634793644E-2</v>
      </c>
      <c r="H22" s="6">
        <v>3.0105844770948489E-2</v>
      </c>
      <c r="I22" s="6">
        <v>1.5994346097000175E-2</v>
      </c>
      <c r="J22" s="6">
        <v>2.3843599693953277E-2</v>
      </c>
      <c r="K22" s="6">
        <v>3.3872975752529538E-2</v>
      </c>
      <c r="L22" s="6">
        <v>1.1773556945945458E-2</v>
      </c>
      <c r="M22" s="6">
        <v>3.7151648802524126E-2</v>
      </c>
      <c r="N22" s="6">
        <v>1.8340994709793782E-2</v>
      </c>
      <c r="O22" s="6">
        <v>3.8124111287967354E-2</v>
      </c>
      <c r="P22" s="6">
        <f>'Valor (Mensal)'!P22/'Valor (Mensal)'!P$10*100</f>
        <v>8.1698525310763548E-3</v>
      </c>
      <c r="Q22" s="6">
        <f>'Valor (Mensal)'!Q22/'Valor (Mensal)'!Q$10*100</f>
        <v>3.2381028548134523E-2</v>
      </c>
      <c r="R22" s="6">
        <f>'Valor (Mensal)'!R22/'Valor (Mensal)'!R$10*100</f>
        <v>2.1393404771004251E-2</v>
      </c>
      <c r="S22" s="6">
        <f>'Valor (Mensal)'!S22/'Valor (Mensal)'!S$10*100</f>
        <v>1.7154483540476981E-2</v>
      </c>
      <c r="T22" s="6">
        <f>'Valor (Mensal)'!T22/'Valor (Mensal)'!T$10*100</f>
        <v>1.2773169714405367E-2</v>
      </c>
      <c r="U22" s="6">
        <f>'Valor (Mensal)'!U22/'Valor (Mensal)'!U$10*100</f>
        <v>6.5564114941928237E-3</v>
      </c>
      <c r="V22" s="6">
        <f>'Valor (Mensal)'!V22/'Valor (Mensal)'!V$10*100</f>
        <v>2.150627394007322E-2</v>
      </c>
      <c r="W22" s="6">
        <f>'Valor (Mensal)'!W22/'Valor (Mensal)'!W$10*100</f>
        <v>3.4464909137845302E-3</v>
      </c>
      <c r="X22" s="6">
        <f>'Valor (Mensal)'!X22/'Valor (Mensal)'!X$10*100</f>
        <v>1.7659612796691954E-2</v>
      </c>
      <c r="Y22" s="6">
        <f>'Valor (Mensal)'!Y22/'Valor (Mensal)'!Y$10*100</f>
        <v>6.1532242723219121E-3</v>
      </c>
      <c r="Z22" s="6">
        <f>'Valor (Mensal)'!Z22/'Valor (Mensal)'!Z$10*100</f>
        <v>1.7673579191281968E-2</v>
      </c>
      <c r="AA22" s="6">
        <f>'Valor (Mensal)'!AA22/'Valor (Mensal)'!AA$10*100</f>
        <v>2.5399120217796205E-2</v>
      </c>
      <c r="AB22" s="6">
        <f>'Valor (Mensal)'!AB22/'Valor (Mensal)'!AB$10*100</f>
        <v>1.0187257144586985E-2</v>
      </c>
      <c r="AC22" s="6">
        <f>'Valor (Mensal)'!AC22/'Valor (Mensal)'!AC$10*100</f>
        <v>5.3297520492819245E-2</v>
      </c>
      <c r="AD22" s="6">
        <f>'Valor (Mensal)'!AD22/'Valor (Mensal)'!AD$10*100</f>
        <v>4.9224342931601543E-2</v>
      </c>
      <c r="AE22" s="6">
        <f>'Valor (Mensal)'!AE22/'Valor (Mensal)'!AE$10*100</f>
        <v>2.2908223495029092E-2</v>
      </c>
      <c r="AF22" s="6">
        <f>'Valor (Mensal)'!AF22/'Valor (Mensal)'!AF$10*100</f>
        <v>5.4614732878047675E-2</v>
      </c>
      <c r="AG22" s="6">
        <f>'Valor (Mensal)'!AG22/'Valor (Mensal)'!AG$10*100</f>
        <v>3.3849174136953132E-2</v>
      </c>
      <c r="AH22" s="6">
        <f>'Valor (Mensal)'!AH22/'Valor (Mensal)'!AH$10*100</f>
        <v>1.5430090532101093E-2</v>
      </c>
      <c r="AI22" s="6">
        <f>'Valor (Mensal)'!AI22/'Valor (Mensal)'!AI$10*100</f>
        <v>2.5143369757925003E-2</v>
      </c>
      <c r="AJ22" s="6">
        <f>'Valor (Mensal)'!AJ22/'Valor (Mensal)'!AJ$10*100</f>
        <v>1.2637369712299878E-2</v>
      </c>
      <c r="AK22" s="6">
        <f>'Valor (Mensal)'!AK22/'Valor (Mensal)'!AK$10*100</f>
        <v>3.6660411164775801E-2</v>
      </c>
      <c r="AL22" s="6">
        <f>'Valor (Mensal)'!AL22/'Valor (Mensal)'!AL$10*100</f>
        <v>2.6246697741274718E-2</v>
      </c>
      <c r="AM22" s="6">
        <f>'Valor (Mensal)'!AM22/'Valor (Mensal)'!AM$10*100</f>
        <v>1.611513990929159E-2</v>
      </c>
      <c r="AN22" s="6">
        <f>'Valor (Mensal)'!AN22/'Valor (Mensal)'!AN$10*100</f>
        <v>4.2899842251073461E-2</v>
      </c>
      <c r="AO22" s="6">
        <f>'Valor (Mensal)'!AO22/'Valor (Mensal)'!AO$10*100</f>
        <v>3.5318560031946229E-2</v>
      </c>
      <c r="AP22" s="6">
        <f>'Valor (Mensal)'!AP22/'Valor (Mensal)'!AP$10*100</f>
        <v>4.1974482304552439E-2</v>
      </c>
      <c r="AQ22" s="6">
        <f>'Valor (Mensal)'!AQ22/'Valor (Mensal)'!AQ$10*100</f>
        <v>3.8149650638845005E-2</v>
      </c>
      <c r="AR22" s="6"/>
      <c r="AS22" s="6"/>
      <c r="AT22" s="6"/>
      <c r="AU22" s="6"/>
      <c r="AV22" s="6"/>
      <c r="AW22" s="6"/>
      <c r="AX22" s="6"/>
      <c r="AY22" s="6"/>
    </row>
    <row r="23" spans="2:51" ht="15.75" x14ac:dyDescent="0.25">
      <c r="B23" s="10" t="s">
        <v>138</v>
      </c>
      <c r="C23" s="11" t="s">
        <v>155</v>
      </c>
      <c r="D23" s="31">
        <v>7.3190723910053013E-4</v>
      </c>
      <c r="E23" s="31">
        <v>3.5615910401663288E-3</v>
      </c>
      <c r="F23" s="31">
        <v>8.9889742741496221E-4</v>
      </c>
      <c r="G23" s="31">
        <v>1.5505189492817273E-3</v>
      </c>
      <c r="H23" s="31">
        <v>8.2274522108461527E-3</v>
      </c>
      <c r="I23" s="31">
        <v>3.8161164835825772E-3</v>
      </c>
      <c r="J23" s="31">
        <v>8.8513533580306739E-3</v>
      </c>
      <c r="K23" s="31">
        <v>5.8500890583391826E-3</v>
      </c>
      <c r="L23" s="31">
        <v>4.0027355812653981E-3</v>
      </c>
      <c r="M23" s="31">
        <v>4.630845482464869E-3</v>
      </c>
      <c r="N23" s="31">
        <v>1.0001525576038272E-2</v>
      </c>
      <c r="O23" s="31">
        <v>2.5287556645337424E-3</v>
      </c>
      <c r="P23" s="31">
        <f>'Valor (Mensal)'!P23/'Valor (Mensal)'!P$10*100</f>
        <v>1.0910648340536017E-3</v>
      </c>
      <c r="Q23" s="31">
        <f>'Valor (Mensal)'!Q23/'Valor (Mensal)'!Q$10*100</f>
        <v>1.1377445328390738E-2</v>
      </c>
      <c r="R23" s="31">
        <f>'Valor (Mensal)'!R23/'Valor (Mensal)'!R$10*100</f>
        <v>7.0320169967732476E-3</v>
      </c>
      <c r="S23" s="31">
        <f>'Valor (Mensal)'!S23/'Valor (Mensal)'!S$10*100</f>
        <v>8.2359951774731259E-3</v>
      </c>
      <c r="T23" s="31">
        <f>'Valor (Mensal)'!T23/'Valor (Mensal)'!T$10*100</f>
        <v>2.2182765868083284E-3</v>
      </c>
      <c r="U23" s="31">
        <f>'Valor (Mensal)'!U23/'Valor (Mensal)'!U$10*100</f>
        <v>1.501605501409607E-3</v>
      </c>
      <c r="V23" s="31">
        <f>'Valor (Mensal)'!V23/'Valor (Mensal)'!V$10*100</f>
        <v>7.7374573347973154E-3</v>
      </c>
      <c r="W23" s="31">
        <f>'Valor (Mensal)'!W23/'Valor (Mensal)'!W$10*100</f>
        <v>1.5921760075689191E-3</v>
      </c>
      <c r="X23" s="31">
        <f>'Valor (Mensal)'!X23/'Valor (Mensal)'!X$10*100</f>
        <v>3.92659431805642E-3</v>
      </c>
      <c r="Y23" s="31">
        <f>'Valor (Mensal)'!Y23/'Valor (Mensal)'!Y$10*100</f>
        <v>2.1775952022717506E-3</v>
      </c>
      <c r="Z23" s="31">
        <f>'Valor (Mensal)'!Z23/'Valor (Mensal)'!Z$10*100</f>
        <v>2.5051168093790229E-3</v>
      </c>
      <c r="AA23" s="31">
        <f>'Valor (Mensal)'!AA23/'Valor (Mensal)'!AA$10*100</f>
        <v>4.5810930999310665E-3</v>
      </c>
      <c r="AB23" s="31">
        <f>'Valor (Mensal)'!AB23/'Valor (Mensal)'!AB$10*100</f>
        <v>0</v>
      </c>
      <c r="AC23" s="31">
        <f>'Valor (Mensal)'!AC23/'Valor (Mensal)'!AC$10*100</f>
        <v>4.9552821691369181E-3</v>
      </c>
      <c r="AD23" s="31">
        <f>'Valor (Mensal)'!AD23/'Valor (Mensal)'!AD$10*100</f>
        <v>7.8205908255612891E-4</v>
      </c>
      <c r="AE23" s="31">
        <f>'Valor (Mensal)'!AE23/'Valor (Mensal)'!AE$10*100</f>
        <v>3.5235008296694349E-3</v>
      </c>
      <c r="AF23" s="31">
        <f>'Valor (Mensal)'!AF23/'Valor (Mensal)'!AF$10*100</f>
        <v>2.3497120409872799E-3</v>
      </c>
      <c r="AG23" s="31">
        <f>'Valor (Mensal)'!AG23/'Valor (Mensal)'!AG$10*100</f>
        <v>6.2347109606338512E-3</v>
      </c>
      <c r="AH23" s="31">
        <f>'Valor (Mensal)'!AH23/'Valor (Mensal)'!AH$10*100</f>
        <v>3.9506071369076893E-3</v>
      </c>
      <c r="AI23" s="31">
        <f>'Valor (Mensal)'!AI23/'Valor (Mensal)'!AI$10*100</f>
        <v>2.9001574828149985E-3</v>
      </c>
      <c r="AJ23" s="31">
        <f>'Valor (Mensal)'!AJ23/'Valor (Mensal)'!AJ$10*100</f>
        <v>5.7978330434736956E-3</v>
      </c>
      <c r="AK23" s="31">
        <f>'Valor (Mensal)'!AK23/'Valor (Mensal)'!AK$10*100</f>
        <v>9.8035963015248896E-3</v>
      </c>
      <c r="AL23" s="31">
        <f>'Valor (Mensal)'!AL23/'Valor (Mensal)'!AL$10*100</f>
        <v>1.6384238017705822E-2</v>
      </c>
      <c r="AM23" s="31">
        <f>'Valor (Mensal)'!AM23/'Valor (Mensal)'!AM$10*100</f>
        <v>1.248329757844146E-2</v>
      </c>
      <c r="AN23" s="31">
        <f>'Valor (Mensal)'!AN23/'Valor (Mensal)'!AN$10*100</f>
        <v>5.1382192088417168E-3</v>
      </c>
      <c r="AO23" s="31">
        <f>'Valor (Mensal)'!AO23/'Valor (Mensal)'!AO$10*100</f>
        <v>6.0284556555095011E-3</v>
      </c>
      <c r="AP23" s="31">
        <f>'Valor (Mensal)'!AP23/'Valor (Mensal)'!AP$10*100</f>
        <v>1.1157577723886335E-2</v>
      </c>
      <c r="AQ23" s="31">
        <f>'Valor (Mensal)'!AQ23/'Valor (Mensal)'!AQ$10*100</f>
        <v>4.8299737089082927E-3</v>
      </c>
      <c r="AR23" s="31"/>
      <c r="AS23" s="31"/>
      <c r="AT23" s="31"/>
      <c r="AU23" s="31"/>
      <c r="AV23" s="31"/>
      <c r="AW23" s="31"/>
      <c r="AX23" s="31"/>
      <c r="AY23" s="31"/>
    </row>
    <row r="24" spans="2:51" outlineLevel="1" x14ac:dyDescent="0.25">
      <c r="B24" s="16" t="s">
        <v>11</v>
      </c>
      <c r="C24" s="17" t="s">
        <v>156</v>
      </c>
      <c r="D24" s="30">
        <v>7.3190723910053013E-4</v>
      </c>
      <c r="E24" s="30">
        <v>3.5615910401663288E-3</v>
      </c>
      <c r="F24" s="30">
        <v>8.9889742741496221E-4</v>
      </c>
      <c r="G24" s="30">
        <v>1.5505189492817273E-3</v>
      </c>
      <c r="H24" s="30">
        <v>8.2274522108461527E-3</v>
      </c>
      <c r="I24" s="30">
        <v>3.8161164835825772E-3</v>
      </c>
      <c r="J24" s="30">
        <v>8.8513533580306739E-3</v>
      </c>
      <c r="K24" s="30">
        <v>5.8500890583391826E-3</v>
      </c>
      <c r="L24" s="30">
        <v>4.0027355812653981E-3</v>
      </c>
      <c r="M24" s="30">
        <v>4.630845482464869E-3</v>
      </c>
      <c r="N24" s="30">
        <v>1.0001525576038272E-2</v>
      </c>
      <c r="O24" s="30">
        <v>2.5287556645337424E-3</v>
      </c>
      <c r="P24" s="30">
        <f>'Valor (Mensal)'!P24/'Valor (Mensal)'!P$10*100</f>
        <v>1.0910648340536017E-3</v>
      </c>
      <c r="Q24" s="30">
        <f>'Valor (Mensal)'!Q24/'Valor (Mensal)'!Q$10*100</f>
        <v>1.1377445328390738E-2</v>
      </c>
      <c r="R24" s="30">
        <f>'Valor (Mensal)'!R24/'Valor (Mensal)'!R$10*100</f>
        <v>7.0320169967732476E-3</v>
      </c>
      <c r="S24" s="30">
        <f>'Valor (Mensal)'!S24/'Valor (Mensal)'!S$10*100</f>
        <v>8.2359951774731259E-3</v>
      </c>
      <c r="T24" s="30">
        <f>'Valor (Mensal)'!T24/'Valor (Mensal)'!T$10*100</f>
        <v>2.2182765868083284E-3</v>
      </c>
      <c r="U24" s="30">
        <f>'Valor (Mensal)'!U24/'Valor (Mensal)'!U$10*100</f>
        <v>1.501605501409607E-3</v>
      </c>
      <c r="V24" s="30">
        <f>'Valor (Mensal)'!V24/'Valor (Mensal)'!V$10*100</f>
        <v>7.7374573347973154E-3</v>
      </c>
      <c r="W24" s="30">
        <f>'Valor (Mensal)'!W24/'Valor (Mensal)'!W$10*100</f>
        <v>1.5921760075689191E-3</v>
      </c>
      <c r="X24" s="30">
        <f>'Valor (Mensal)'!X24/'Valor (Mensal)'!X$10*100</f>
        <v>3.92659431805642E-3</v>
      </c>
      <c r="Y24" s="30">
        <f>'Valor (Mensal)'!Y24/'Valor (Mensal)'!Y$10*100</f>
        <v>2.1775952022717506E-3</v>
      </c>
      <c r="Z24" s="30">
        <f>'Valor (Mensal)'!Z24/'Valor (Mensal)'!Z$10*100</f>
        <v>2.5051168093790229E-3</v>
      </c>
      <c r="AA24" s="30">
        <f>'Valor (Mensal)'!AA24/'Valor (Mensal)'!AA$10*100</f>
        <v>4.5810930999310665E-3</v>
      </c>
      <c r="AB24" s="30">
        <f>'Valor (Mensal)'!AB24/'Valor (Mensal)'!AB$10*100</f>
        <v>0</v>
      </c>
      <c r="AC24" s="30">
        <f>'Valor (Mensal)'!AC24/'Valor (Mensal)'!AC$10*100</f>
        <v>4.9552821691369181E-3</v>
      </c>
      <c r="AD24" s="30">
        <f>'Valor (Mensal)'!AD24/'Valor (Mensal)'!AD$10*100</f>
        <v>7.8205908255612891E-4</v>
      </c>
      <c r="AE24" s="30">
        <f>'Valor (Mensal)'!AE24/'Valor (Mensal)'!AE$10*100</f>
        <v>3.5235008296694349E-3</v>
      </c>
      <c r="AF24" s="30">
        <f>'Valor (Mensal)'!AF24/'Valor (Mensal)'!AF$10*100</f>
        <v>2.3497120409872799E-3</v>
      </c>
      <c r="AG24" s="30">
        <f>'Valor (Mensal)'!AG24/'Valor (Mensal)'!AG$10*100</f>
        <v>6.2347109606338512E-3</v>
      </c>
      <c r="AH24" s="30">
        <f>'Valor (Mensal)'!AH24/'Valor (Mensal)'!AH$10*100</f>
        <v>3.9506071369076893E-3</v>
      </c>
      <c r="AI24" s="30">
        <f>'Valor (Mensal)'!AI24/'Valor (Mensal)'!AI$10*100</f>
        <v>2.9001574828149985E-3</v>
      </c>
      <c r="AJ24" s="30">
        <f>'Valor (Mensal)'!AJ24/'Valor (Mensal)'!AJ$10*100</f>
        <v>5.7978330434736956E-3</v>
      </c>
      <c r="AK24" s="30">
        <f>'Valor (Mensal)'!AK24/'Valor (Mensal)'!AK$10*100</f>
        <v>9.8035963015248896E-3</v>
      </c>
      <c r="AL24" s="30">
        <f>'Valor (Mensal)'!AL24/'Valor (Mensal)'!AL$10*100</f>
        <v>1.6384238017705822E-2</v>
      </c>
      <c r="AM24" s="30">
        <f>'Valor (Mensal)'!AM24/'Valor (Mensal)'!AM$10*100</f>
        <v>1.248329757844146E-2</v>
      </c>
      <c r="AN24" s="30">
        <f>'Valor (Mensal)'!AN24/'Valor (Mensal)'!AN$10*100</f>
        <v>5.1382192088417168E-3</v>
      </c>
      <c r="AO24" s="30">
        <f>'Valor (Mensal)'!AO24/'Valor (Mensal)'!AO$10*100</f>
        <v>6.0284556555095011E-3</v>
      </c>
      <c r="AP24" s="30">
        <f>'Valor (Mensal)'!AP24/'Valor (Mensal)'!AP$10*100</f>
        <v>1.1157577723886335E-2</v>
      </c>
      <c r="AQ24" s="30">
        <f>'Valor (Mensal)'!AQ24/'Valor (Mensal)'!AQ$10*100</f>
        <v>4.8299737089082927E-3</v>
      </c>
      <c r="AR24" s="30"/>
      <c r="AS24" s="30"/>
      <c r="AT24" s="30"/>
      <c r="AU24" s="30"/>
      <c r="AV24" s="30"/>
      <c r="AW24" s="30"/>
      <c r="AX24" s="30"/>
      <c r="AY24" s="30"/>
    </row>
    <row r="25" spans="2:51" outlineLevel="2" x14ac:dyDescent="0.25">
      <c r="B25" s="4" t="s">
        <v>12</v>
      </c>
      <c r="C25" s="5" t="s">
        <v>156</v>
      </c>
      <c r="D25" s="6">
        <v>7.3190723910053013E-4</v>
      </c>
      <c r="E25" s="6">
        <v>3.5615910401663288E-3</v>
      </c>
      <c r="F25" s="6">
        <v>8.9889742741496221E-4</v>
      </c>
      <c r="G25" s="6">
        <v>1.5505189492817273E-3</v>
      </c>
      <c r="H25" s="6">
        <v>8.2274522108461527E-3</v>
      </c>
      <c r="I25" s="6">
        <v>3.8161164835825772E-3</v>
      </c>
      <c r="J25" s="6">
        <v>8.8513533580306739E-3</v>
      </c>
      <c r="K25" s="6">
        <v>5.8500890583391826E-3</v>
      </c>
      <c r="L25" s="6">
        <v>4.0027355812653981E-3</v>
      </c>
      <c r="M25" s="6">
        <v>4.630845482464869E-3</v>
      </c>
      <c r="N25" s="6">
        <v>1.0001525576038272E-2</v>
      </c>
      <c r="O25" s="6">
        <v>2.5287556645337424E-3</v>
      </c>
      <c r="P25" s="6">
        <f>'Valor (Mensal)'!P25/'Valor (Mensal)'!P$10*100</f>
        <v>1.0910648340536017E-3</v>
      </c>
      <c r="Q25" s="6">
        <f>'Valor (Mensal)'!Q25/'Valor (Mensal)'!Q$10*100</f>
        <v>1.1377445328390738E-2</v>
      </c>
      <c r="R25" s="6">
        <f>'Valor (Mensal)'!R25/'Valor (Mensal)'!R$10*100</f>
        <v>7.0320169967732476E-3</v>
      </c>
      <c r="S25" s="6">
        <f>'Valor (Mensal)'!S25/'Valor (Mensal)'!S$10*100</f>
        <v>8.2359951774731259E-3</v>
      </c>
      <c r="T25" s="6">
        <f>'Valor (Mensal)'!T25/'Valor (Mensal)'!T$10*100</f>
        <v>2.2182765868083284E-3</v>
      </c>
      <c r="U25" s="6">
        <f>'Valor (Mensal)'!U25/'Valor (Mensal)'!U$10*100</f>
        <v>1.501605501409607E-3</v>
      </c>
      <c r="V25" s="6">
        <f>'Valor (Mensal)'!V25/'Valor (Mensal)'!V$10*100</f>
        <v>7.7374573347973154E-3</v>
      </c>
      <c r="W25" s="6">
        <f>'Valor (Mensal)'!W25/'Valor (Mensal)'!W$10*100</f>
        <v>1.5921760075689191E-3</v>
      </c>
      <c r="X25" s="6">
        <f>'Valor (Mensal)'!X25/'Valor (Mensal)'!X$10*100</f>
        <v>3.92659431805642E-3</v>
      </c>
      <c r="Y25" s="6">
        <f>'Valor (Mensal)'!Y25/'Valor (Mensal)'!Y$10*100</f>
        <v>2.1775952022717506E-3</v>
      </c>
      <c r="Z25" s="6">
        <f>'Valor (Mensal)'!Z25/'Valor (Mensal)'!Z$10*100</f>
        <v>2.5051168093790229E-3</v>
      </c>
      <c r="AA25" s="6">
        <f>'Valor (Mensal)'!AA25/'Valor (Mensal)'!AA$10*100</f>
        <v>4.5810930999310665E-3</v>
      </c>
      <c r="AB25" s="6">
        <f>'Valor (Mensal)'!AB25/'Valor (Mensal)'!AB$10*100</f>
        <v>0</v>
      </c>
      <c r="AC25" s="6">
        <f>'Valor (Mensal)'!AC25/'Valor (Mensal)'!AC$10*100</f>
        <v>4.9552821691369181E-3</v>
      </c>
      <c r="AD25" s="6">
        <f>'Valor (Mensal)'!AD25/'Valor (Mensal)'!AD$10*100</f>
        <v>7.8205908255612891E-4</v>
      </c>
      <c r="AE25" s="6">
        <f>'Valor (Mensal)'!AE25/'Valor (Mensal)'!AE$10*100</f>
        <v>3.5235008296694349E-3</v>
      </c>
      <c r="AF25" s="6">
        <f>'Valor (Mensal)'!AF25/'Valor (Mensal)'!AF$10*100</f>
        <v>2.3497120409872799E-3</v>
      </c>
      <c r="AG25" s="6">
        <f>'Valor (Mensal)'!AG25/'Valor (Mensal)'!AG$10*100</f>
        <v>6.2347109606338512E-3</v>
      </c>
      <c r="AH25" s="6">
        <f>'Valor (Mensal)'!AH25/'Valor (Mensal)'!AH$10*100</f>
        <v>3.9506071369076893E-3</v>
      </c>
      <c r="AI25" s="6">
        <f>'Valor (Mensal)'!AI25/'Valor (Mensal)'!AI$10*100</f>
        <v>2.9001574828149985E-3</v>
      </c>
      <c r="AJ25" s="6">
        <f>'Valor (Mensal)'!AJ25/'Valor (Mensal)'!AJ$10*100</f>
        <v>5.7978330434736956E-3</v>
      </c>
      <c r="AK25" s="6">
        <f>'Valor (Mensal)'!AK25/'Valor (Mensal)'!AK$10*100</f>
        <v>9.8035963015248896E-3</v>
      </c>
      <c r="AL25" s="6">
        <f>'Valor (Mensal)'!AL25/'Valor (Mensal)'!AL$10*100</f>
        <v>1.6384238017705822E-2</v>
      </c>
      <c r="AM25" s="6">
        <f>'Valor (Mensal)'!AM25/'Valor (Mensal)'!AM$10*100</f>
        <v>1.248329757844146E-2</v>
      </c>
      <c r="AN25" s="6">
        <f>'Valor (Mensal)'!AN25/'Valor (Mensal)'!AN$10*100</f>
        <v>5.1382192088417168E-3</v>
      </c>
      <c r="AO25" s="6">
        <f>'Valor (Mensal)'!AO25/'Valor (Mensal)'!AO$10*100</f>
        <v>6.0284556555095011E-3</v>
      </c>
      <c r="AP25" s="6">
        <f>'Valor (Mensal)'!AP25/'Valor (Mensal)'!AP$10*100</f>
        <v>1.1157577723886335E-2</v>
      </c>
      <c r="AQ25" s="6">
        <f>'Valor (Mensal)'!AQ25/'Valor (Mensal)'!AQ$10*100</f>
        <v>4.8299737089082927E-3</v>
      </c>
      <c r="AR25" s="6"/>
      <c r="AS25" s="6"/>
      <c r="AT25" s="6"/>
      <c r="AU25" s="6"/>
      <c r="AV25" s="6"/>
      <c r="AW25" s="6"/>
      <c r="AX25" s="6"/>
      <c r="AY25" s="6"/>
    </row>
    <row r="26" spans="2:51" ht="15.75" x14ac:dyDescent="0.25">
      <c r="B26" s="10" t="s">
        <v>139</v>
      </c>
      <c r="C26" s="11" t="s">
        <v>157</v>
      </c>
      <c r="D26" s="31">
        <v>9.8098790863312441E-2</v>
      </c>
      <c r="E26" s="31">
        <v>0.15196228880962293</v>
      </c>
      <c r="F26" s="31">
        <v>0.17163741631219367</v>
      </c>
      <c r="G26" s="31">
        <v>0.14282834377086354</v>
      </c>
      <c r="H26" s="31">
        <v>0.1205326151650406</v>
      </c>
      <c r="I26" s="31">
        <v>0.12077100732716586</v>
      </c>
      <c r="J26" s="31">
        <v>0.10136908270637404</v>
      </c>
      <c r="K26" s="31">
        <v>9.3407056940286989E-2</v>
      </c>
      <c r="L26" s="31">
        <v>0.11102608101652739</v>
      </c>
      <c r="M26" s="31">
        <v>0.10331106200211447</v>
      </c>
      <c r="N26" s="31">
        <v>0.16556933567635965</v>
      </c>
      <c r="O26" s="31">
        <v>0.19989375276023741</v>
      </c>
      <c r="P26" s="31">
        <f>'Valor (Mensal)'!P26/'Valor (Mensal)'!P$10*100</f>
        <v>0.13710333452155873</v>
      </c>
      <c r="Q26" s="31">
        <f>'Valor (Mensal)'!Q26/'Valor (Mensal)'!Q$10*100</f>
        <v>0.15997640349111247</v>
      </c>
      <c r="R26" s="31">
        <f>'Valor (Mensal)'!R26/'Valor (Mensal)'!R$10*100</f>
        <v>0.12107027089177157</v>
      </c>
      <c r="S26" s="31">
        <f>'Valor (Mensal)'!S26/'Valor (Mensal)'!S$10*100</f>
        <v>0.11807397716166702</v>
      </c>
      <c r="T26" s="31">
        <f>'Valor (Mensal)'!T26/'Valor (Mensal)'!T$10*100</f>
        <v>9.2570943263882988E-2</v>
      </c>
      <c r="U26" s="31">
        <f>'Valor (Mensal)'!U26/'Valor (Mensal)'!U$10*100</f>
        <v>5.1121851552099681E-2</v>
      </c>
      <c r="V26" s="31">
        <f>'Valor (Mensal)'!V26/'Valor (Mensal)'!V$10*100</f>
        <v>0.10891560472620293</v>
      </c>
      <c r="W26" s="31">
        <f>'Valor (Mensal)'!W26/'Valor (Mensal)'!W$10*100</f>
        <v>6.1616704699493013E-2</v>
      </c>
      <c r="X26" s="31">
        <f>'Valor (Mensal)'!X26/'Valor (Mensal)'!X$10*100</f>
        <v>4.9477058120441605E-2</v>
      </c>
      <c r="Y26" s="31">
        <f>'Valor (Mensal)'!Y26/'Valor (Mensal)'!Y$10*100</f>
        <v>5.0841479220969661E-2</v>
      </c>
      <c r="Z26" s="31">
        <f>'Valor (Mensal)'!Z26/'Valor (Mensal)'!Z$10*100</f>
        <v>5.2852132773312431E-2</v>
      </c>
      <c r="AA26" s="31">
        <f>'Valor (Mensal)'!AA26/'Valor (Mensal)'!AA$10*100</f>
        <v>0.19344040894930886</v>
      </c>
      <c r="AB26" s="31">
        <f>'Valor (Mensal)'!AB26/'Valor (Mensal)'!AB$10*100</f>
        <v>0.10394462341197419</v>
      </c>
      <c r="AC26" s="31">
        <f>'Valor (Mensal)'!AC26/'Valor (Mensal)'!AC$10*100</f>
        <v>0.13501258175708727</v>
      </c>
      <c r="AD26" s="31">
        <f>'Valor (Mensal)'!AD26/'Valor (Mensal)'!AD$10*100</f>
        <v>0.10494516827187837</v>
      </c>
      <c r="AE26" s="31">
        <f>'Valor (Mensal)'!AE26/'Valor (Mensal)'!AE$10*100</f>
        <v>0.15047297830981307</v>
      </c>
      <c r="AF26" s="31">
        <f>'Valor (Mensal)'!AF26/'Valor (Mensal)'!AF$10*100</f>
        <v>0.10480050811892659</v>
      </c>
      <c r="AG26" s="31">
        <f>'Valor (Mensal)'!AG26/'Valor (Mensal)'!AG$10*100</f>
        <v>7.4473649409717818E-2</v>
      </c>
      <c r="AH26" s="31">
        <f>'Valor (Mensal)'!AH26/'Valor (Mensal)'!AH$10*100</f>
        <v>5.0498046908745986E-2</v>
      </c>
      <c r="AI26" s="31">
        <f>'Valor (Mensal)'!AI26/'Valor (Mensal)'!AI$10*100</f>
        <v>9.7597554386743446E-2</v>
      </c>
      <c r="AJ26" s="31">
        <f>'Valor (Mensal)'!AJ26/'Valor (Mensal)'!AJ$10*100</f>
        <v>5.8026133648013692E-2</v>
      </c>
      <c r="AK26" s="31">
        <f>'Valor (Mensal)'!AK26/'Valor (Mensal)'!AK$10*100</f>
        <v>0.11872120713857928</v>
      </c>
      <c r="AL26" s="31">
        <f>'Valor (Mensal)'!AL26/'Valor (Mensal)'!AL$10*100</f>
        <v>0.10578767259346274</v>
      </c>
      <c r="AM26" s="31">
        <f>'Valor (Mensal)'!AM26/'Valor (Mensal)'!AM$10*100</f>
        <v>0.10067723610518539</v>
      </c>
      <c r="AN26" s="31">
        <f>'Valor (Mensal)'!AN26/'Valor (Mensal)'!AN$10*100</f>
        <v>6.6263030254986546E-2</v>
      </c>
      <c r="AO26" s="31">
        <f>'Valor (Mensal)'!AO26/'Valor (Mensal)'!AO$10*100</f>
        <v>0.11420502535594729</v>
      </c>
      <c r="AP26" s="31">
        <f>'Valor (Mensal)'!AP26/'Valor (Mensal)'!AP$10*100</f>
        <v>8.1550368018357855E-2</v>
      </c>
      <c r="AQ26" s="31">
        <f>'Valor (Mensal)'!AQ26/'Valor (Mensal)'!AQ$10*100</f>
        <v>6.5963021508978065E-2</v>
      </c>
      <c r="AR26" s="31"/>
      <c r="AS26" s="31"/>
      <c r="AT26" s="31"/>
      <c r="AU26" s="31"/>
      <c r="AV26" s="31"/>
      <c r="AW26" s="31"/>
      <c r="AX26" s="31"/>
      <c r="AY26" s="31"/>
    </row>
    <row r="27" spans="2:51" outlineLevel="1" x14ac:dyDescent="0.25">
      <c r="B27" s="16">
        <v>10</v>
      </c>
      <c r="C27" s="17" t="s">
        <v>158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7.5360775100374432E-4</v>
      </c>
      <c r="N27" s="30">
        <v>3.2500941766096096E-3</v>
      </c>
      <c r="O27" s="30">
        <v>5.861565158405249E-3</v>
      </c>
      <c r="P27" s="30">
        <f>'Valor (Mensal)'!P27/'Valor (Mensal)'!P$10*100</f>
        <v>5.3214760679491657E-3</v>
      </c>
      <c r="Q27" s="30">
        <f>'Valor (Mensal)'!Q27/'Valor (Mensal)'!Q$10*100</f>
        <v>5.0922930193934447E-3</v>
      </c>
      <c r="R27" s="30">
        <f>'Valor (Mensal)'!R27/'Valor (Mensal)'!R$10*100</f>
        <v>1.97240191681849E-3</v>
      </c>
      <c r="S27" s="30">
        <f>'Valor (Mensal)'!S27/'Valor (Mensal)'!S$10*100</f>
        <v>8.0449894703888921E-4</v>
      </c>
      <c r="T27" s="30">
        <f>'Valor (Mensal)'!T27/'Valor (Mensal)'!T$10*100</f>
        <v>1.2295275060765964E-3</v>
      </c>
      <c r="U27" s="30">
        <f>'Valor (Mensal)'!U27/'Valor (Mensal)'!U$10*100</f>
        <v>1.7004168437929612E-3</v>
      </c>
      <c r="V27" s="30">
        <f>'Valor (Mensal)'!V27/'Valor (Mensal)'!V$10*100</f>
        <v>4.0740523303665985E-3</v>
      </c>
      <c r="W27" s="30">
        <f>'Valor (Mensal)'!W27/'Valor (Mensal)'!W$10*100</f>
        <v>0</v>
      </c>
      <c r="X27" s="30">
        <f>'Valor (Mensal)'!X27/'Valor (Mensal)'!X$10*100</f>
        <v>1.0171483936920499E-3</v>
      </c>
      <c r="Y27" s="30">
        <f>'Valor (Mensal)'!Y27/'Valor (Mensal)'!Y$10*100</f>
        <v>0</v>
      </c>
      <c r="Z27" s="30">
        <f>'Valor (Mensal)'!Z27/'Valor (Mensal)'!Z$10*100</f>
        <v>2.4644006251376186E-3</v>
      </c>
      <c r="AA27" s="30">
        <f>'Valor (Mensal)'!AA27/'Valor (Mensal)'!AA$10*100</f>
        <v>5.8380026209346883E-3</v>
      </c>
      <c r="AB27" s="30">
        <f>'Valor (Mensal)'!AB27/'Valor (Mensal)'!AB$10*100</f>
        <v>1.3020095133001429E-3</v>
      </c>
      <c r="AC27" s="30">
        <f>'Valor (Mensal)'!AC27/'Valor (Mensal)'!AC$10*100</f>
        <v>4.1400192458133428E-3</v>
      </c>
      <c r="AD27" s="30">
        <f>'Valor (Mensal)'!AD27/'Valor (Mensal)'!AD$10*100</f>
        <v>5.8492670487926687E-4</v>
      </c>
      <c r="AE27" s="30">
        <f>'Valor (Mensal)'!AE27/'Valor (Mensal)'!AE$10*100</f>
        <v>1.6820122654951878E-3</v>
      </c>
      <c r="AF27" s="30">
        <f>'Valor (Mensal)'!AF27/'Valor (Mensal)'!AF$10*100</f>
        <v>0</v>
      </c>
      <c r="AG27" s="30">
        <f>'Valor (Mensal)'!AG27/'Valor (Mensal)'!AG$10*100</f>
        <v>0</v>
      </c>
      <c r="AH27" s="30">
        <f>'Valor (Mensal)'!AH27/'Valor (Mensal)'!AH$10*100</f>
        <v>0</v>
      </c>
      <c r="AI27" s="30">
        <f>'Valor (Mensal)'!AI27/'Valor (Mensal)'!AI$10*100</f>
        <v>0</v>
      </c>
      <c r="AJ27" s="30">
        <f>'Valor (Mensal)'!AJ27/'Valor (Mensal)'!AJ$10*100</f>
        <v>2.6175646136353744E-5</v>
      </c>
      <c r="AK27" s="30">
        <f>'Valor (Mensal)'!AK27/'Valor (Mensal)'!AK$10*100</f>
        <v>0</v>
      </c>
      <c r="AL27" s="30">
        <f>'Valor (Mensal)'!AL27/'Valor (Mensal)'!AL$10*100</f>
        <v>1.6734426874155234E-3</v>
      </c>
      <c r="AM27" s="30">
        <f>'Valor (Mensal)'!AM27/'Valor (Mensal)'!AM$10*100</f>
        <v>6.1529359418075269E-3</v>
      </c>
      <c r="AN27" s="30">
        <f>'Valor (Mensal)'!AN27/'Valor (Mensal)'!AN$10*100</f>
        <v>4.2854529669007447E-3</v>
      </c>
      <c r="AO27" s="30">
        <f>'Valor (Mensal)'!AO27/'Valor (Mensal)'!AO$10*100</f>
        <v>6.8990407211504479E-3</v>
      </c>
      <c r="AP27" s="30">
        <f>'Valor (Mensal)'!AP27/'Valor (Mensal)'!AP$10*100</f>
        <v>2.2247135067819386E-3</v>
      </c>
      <c r="AQ27" s="30">
        <f>'Valor (Mensal)'!AQ27/'Valor (Mensal)'!AQ$10*100</f>
        <v>2.5742774853600037E-3</v>
      </c>
      <c r="AR27" s="30"/>
      <c r="AS27" s="30"/>
      <c r="AT27" s="30"/>
      <c r="AU27" s="30"/>
      <c r="AV27" s="30"/>
      <c r="AW27" s="30"/>
      <c r="AX27" s="30"/>
      <c r="AY27" s="30"/>
    </row>
    <row r="28" spans="2:51" outlineLevel="2" x14ac:dyDescent="0.25">
      <c r="B28" s="4" t="s">
        <v>13</v>
      </c>
      <c r="C28" s="5" t="s">
        <v>158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7.5360775100374432E-4</v>
      </c>
      <c r="N28" s="6">
        <v>3.2500941766096096E-3</v>
      </c>
      <c r="O28" s="6">
        <v>5.861565158405249E-3</v>
      </c>
      <c r="P28" s="6">
        <f>'Valor (Mensal)'!P28/'Valor (Mensal)'!P$10*100</f>
        <v>5.3214760679491657E-3</v>
      </c>
      <c r="Q28" s="6">
        <f>'Valor (Mensal)'!Q28/'Valor (Mensal)'!Q$10*100</f>
        <v>5.0922930193934447E-3</v>
      </c>
      <c r="R28" s="6">
        <f>'Valor (Mensal)'!R28/'Valor (Mensal)'!R$10*100</f>
        <v>1.97240191681849E-3</v>
      </c>
      <c r="S28" s="6">
        <f>'Valor (Mensal)'!S28/'Valor (Mensal)'!S$10*100</f>
        <v>8.0449894703888921E-4</v>
      </c>
      <c r="T28" s="6">
        <f>'Valor (Mensal)'!T28/'Valor (Mensal)'!T$10*100</f>
        <v>1.2295275060765964E-3</v>
      </c>
      <c r="U28" s="6">
        <f>'Valor (Mensal)'!U28/'Valor (Mensal)'!U$10*100</f>
        <v>1.7004168437929612E-3</v>
      </c>
      <c r="V28" s="6">
        <f>'Valor (Mensal)'!V28/'Valor (Mensal)'!V$10*100</f>
        <v>4.0740523303665985E-3</v>
      </c>
      <c r="W28" s="6">
        <f>'Valor (Mensal)'!W28/'Valor (Mensal)'!W$10*100</f>
        <v>0</v>
      </c>
      <c r="X28" s="6">
        <f>'Valor (Mensal)'!X28/'Valor (Mensal)'!X$10*100</f>
        <v>1.0171483936920499E-3</v>
      </c>
      <c r="Y28" s="6">
        <f>'Valor (Mensal)'!Y28/'Valor (Mensal)'!Y$10*100</f>
        <v>0</v>
      </c>
      <c r="Z28" s="6">
        <f>'Valor (Mensal)'!Z28/'Valor (Mensal)'!Z$10*100</f>
        <v>2.4644006251376186E-3</v>
      </c>
      <c r="AA28" s="6">
        <f>'Valor (Mensal)'!AA28/'Valor (Mensal)'!AA$10*100</f>
        <v>5.8380026209346883E-3</v>
      </c>
      <c r="AB28" s="6">
        <f>'Valor (Mensal)'!AB28/'Valor (Mensal)'!AB$10*100</f>
        <v>1.3020095133001429E-3</v>
      </c>
      <c r="AC28" s="6">
        <f>'Valor (Mensal)'!AC28/'Valor (Mensal)'!AC$10*100</f>
        <v>4.1400192458133428E-3</v>
      </c>
      <c r="AD28" s="6">
        <f>'Valor (Mensal)'!AD28/'Valor (Mensal)'!AD$10*100</f>
        <v>5.8492670487926687E-4</v>
      </c>
      <c r="AE28" s="6">
        <f>'Valor (Mensal)'!AE28/'Valor (Mensal)'!AE$10*100</f>
        <v>1.6820122654951878E-3</v>
      </c>
      <c r="AF28" s="6">
        <f>'Valor (Mensal)'!AF28/'Valor (Mensal)'!AF$10*100</f>
        <v>0</v>
      </c>
      <c r="AG28" s="6">
        <f>'Valor (Mensal)'!AG28/'Valor (Mensal)'!AG$10*100</f>
        <v>0</v>
      </c>
      <c r="AH28" s="6">
        <f>'Valor (Mensal)'!AH28/'Valor (Mensal)'!AH$10*100</f>
        <v>0</v>
      </c>
      <c r="AI28" s="6">
        <f>'Valor (Mensal)'!AI28/'Valor (Mensal)'!AI$10*100</f>
        <v>0</v>
      </c>
      <c r="AJ28" s="6">
        <f>'Valor (Mensal)'!AJ28/'Valor (Mensal)'!AJ$10*100</f>
        <v>2.6175646136353744E-5</v>
      </c>
      <c r="AK28" s="6">
        <f>'Valor (Mensal)'!AK28/'Valor (Mensal)'!AK$10*100</f>
        <v>0</v>
      </c>
      <c r="AL28" s="6">
        <f>'Valor (Mensal)'!AL28/'Valor (Mensal)'!AL$10*100</f>
        <v>1.6734426874155234E-3</v>
      </c>
      <c r="AM28" s="6">
        <f>'Valor (Mensal)'!AM28/'Valor (Mensal)'!AM$10*100</f>
        <v>6.1529359418075269E-3</v>
      </c>
      <c r="AN28" s="6">
        <f>'Valor (Mensal)'!AN28/'Valor (Mensal)'!AN$10*100</f>
        <v>4.2854529669007447E-3</v>
      </c>
      <c r="AO28" s="6">
        <f>'Valor (Mensal)'!AO28/'Valor (Mensal)'!AO$10*100</f>
        <v>6.8990407211504479E-3</v>
      </c>
      <c r="AP28" s="6">
        <f>'Valor (Mensal)'!AP28/'Valor (Mensal)'!AP$10*100</f>
        <v>2.2247135067819386E-3</v>
      </c>
      <c r="AQ28" s="6">
        <f>'Valor (Mensal)'!AQ28/'Valor (Mensal)'!AQ$10*100</f>
        <v>2.5742774853600037E-3</v>
      </c>
      <c r="AR28" s="6"/>
      <c r="AS28" s="6"/>
      <c r="AT28" s="6"/>
      <c r="AU28" s="6"/>
      <c r="AV28" s="6"/>
      <c r="AW28" s="6"/>
      <c r="AX28" s="6"/>
      <c r="AY28" s="6"/>
    </row>
    <row r="29" spans="2:51" outlineLevel="1" x14ac:dyDescent="0.25">
      <c r="B29" s="16">
        <v>11</v>
      </c>
      <c r="C29" s="17" t="s">
        <v>159</v>
      </c>
      <c r="D29" s="30">
        <v>0</v>
      </c>
      <c r="E29" s="30">
        <v>6.1855785889543193E-4</v>
      </c>
      <c r="F29" s="30">
        <v>0</v>
      </c>
      <c r="G29" s="30">
        <v>4.1271313134052216E-4</v>
      </c>
      <c r="H29" s="30">
        <v>0</v>
      </c>
      <c r="I29" s="30">
        <v>0</v>
      </c>
      <c r="J29" s="30">
        <v>0</v>
      </c>
      <c r="K29" s="30">
        <v>2.967100282810233E-4</v>
      </c>
      <c r="L29" s="30">
        <v>0</v>
      </c>
      <c r="M29" s="30">
        <v>3.6817580822741066E-4</v>
      </c>
      <c r="N29" s="30">
        <v>0</v>
      </c>
      <c r="O29" s="30">
        <v>0</v>
      </c>
      <c r="P29" s="30">
        <f>'Valor (Mensal)'!P29/'Valor (Mensal)'!P$10*100</f>
        <v>1.6224012402284041E-4</v>
      </c>
      <c r="Q29" s="30">
        <f>'Valor (Mensal)'!Q29/'Valor (Mensal)'!Q$10*100</f>
        <v>5.0475654166534179E-4</v>
      </c>
      <c r="R29" s="30">
        <f>'Valor (Mensal)'!R29/'Valor (Mensal)'!R$10*100</f>
        <v>4.1888590194975325E-4</v>
      </c>
      <c r="S29" s="30">
        <f>'Valor (Mensal)'!S29/'Valor (Mensal)'!S$10*100</f>
        <v>0</v>
      </c>
      <c r="T29" s="30">
        <f>'Valor (Mensal)'!T29/'Valor (Mensal)'!T$10*100</f>
        <v>6.9934726804399811E-5</v>
      </c>
      <c r="U29" s="30">
        <f>'Valor (Mensal)'!U29/'Valor (Mensal)'!U$10*100</f>
        <v>1.4372403293129964E-4</v>
      </c>
      <c r="V29" s="30">
        <f>'Valor (Mensal)'!V29/'Valor (Mensal)'!V$10*100</f>
        <v>0</v>
      </c>
      <c r="W29" s="30">
        <f>'Valor (Mensal)'!W29/'Valor (Mensal)'!W$10*100</f>
        <v>2.044066810778135E-4</v>
      </c>
      <c r="X29" s="30">
        <f>'Valor (Mensal)'!X29/'Valor (Mensal)'!X$10*100</f>
        <v>0</v>
      </c>
      <c r="Y29" s="30">
        <f>'Valor (Mensal)'!Y29/'Valor (Mensal)'!Y$10*100</f>
        <v>6.5090875996060536E-5</v>
      </c>
      <c r="Z29" s="30">
        <f>'Valor (Mensal)'!Z29/'Valor (Mensal)'!Z$10*100</f>
        <v>9.8958695910029211E-5</v>
      </c>
      <c r="AA29" s="30">
        <f>'Valor (Mensal)'!AA29/'Valor (Mensal)'!AA$10*100</f>
        <v>0</v>
      </c>
      <c r="AB29" s="30">
        <f>'Valor (Mensal)'!AB29/'Valor (Mensal)'!AB$10*100</f>
        <v>0</v>
      </c>
      <c r="AC29" s="30">
        <f>'Valor (Mensal)'!AC29/'Valor (Mensal)'!AC$10*100</f>
        <v>4.512085546390545E-4</v>
      </c>
      <c r="AD29" s="30">
        <f>'Valor (Mensal)'!AD29/'Valor (Mensal)'!AD$10*100</f>
        <v>2.5467605203592858E-4</v>
      </c>
      <c r="AE29" s="30">
        <f>'Valor (Mensal)'!AE29/'Valor (Mensal)'!AE$10*100</f>
        <v>0</v>
      </c>
      <c r="AF29" s="30">
        <f>'Valor (Mensal)'!AF29/'Valor (Mensal)'!AF$10*100</f>
        <v>3.0564783712097018E-4</v>
      </c>
      <c r="AG29" s="30">
        <f>'Valor (Mensal)'!AG29/'Valor (Mensal)'!AG$10*100</f>
        <v>0</v>
      </c>
      <c r="AH29" s="30">
        <f>'Valor (Mensal)'!AH29/'Valor (Mensal)'!AH$10*100</f>
        <v>2.5909508405487719E-4</v>
      </c>
      <c r="AI29" s="30">
        <f>'Valor (Mensal)'!AI29/'Valor (Mensal)'!AI$10*100</f>
        <v>0</v>
      </c>
      <c r="AJ29" s="30">
        <f>'Valor (Mensal)'!AJ29/'Valor (Mensal)'!AJ$10*100</f>
        <v>5.5931694886552545E-5</v>
      </c>
      <c r="AK29" s="30">
        <f>'Valor (Mensal)'!AK29/'Valor (Mensal)'!AK$10*100</f>
        <v>2.3334278909175032E-4</v>
      </c>
      <c r="AL29" s="30">
        <f>'Valor (Mensal)'!AL29/'Valor (Mensal)'!AL$10*100</f>
        <v>0</v>
      </c>
      <c r="AM29" s="30">
        <f>'Valor (Mensal)'!AM29/'Valor (Mensal)'!AM$10*100</f>
        <v>2.5510977887346534E-4</v>
      </c>
      <c r="AN29" s="30">
        <f>'Valor (Mensal)'!AN29/'Valor (Mensal)'!AN$10*100</f>
        <v>4.965762418193216E-4</v>
      </c>
      <c r="AO29" s="30">
        <f>'Valor (Mensal)'!AO29/'Valor (Mensal)'!AO$10*100</f>
        <v>5.877850042551518E-5</v>
      </c>
      <c r="AP29" s="30">
        <f>'Valor (Mensal)'!AP29/'Valor (Mensal)'!AP$10*100</f>
        <v>0</v>
      </c>
      <c r="AQ29" s="30">
        <f>'Valor (Mensal)'!AQ29/'Valor (Mensal)'!AQ$10*100</f>
        <v>2.9574737800668123E-5</v>
      </c>
      <c r="AR29" s="30"/>
      <c r="AS29" s="30"/>
      <c r="AT29" s="30"/>
      <c r="AU29" s="30"/>
      <c r="AV29" s="30"/>
      <c r="AW29" s="30"/>
      <c r="AX29" s="30"/>
      <c r="AY29" s="30"/>
    </row>
    <row r="30" spans="2:51" outlineLevel="2" x14ac:dyDescent="0.25">
      <c r="B30" s="4" t="s">
        <v>14</v>
      </c>
      <c r="C30" s="5" t="s">
        <v>160</v>
      </c>
      <c r="D30" s="6">
        <v>0</v>
      </c>
      <c r="E30" s="6">
        <v>6.1855785889543193E-4</v>
      </c>
      <c r="F30" s="6">
        <v>0</v>
      </c>
      <c r="G30" s="6">
        <v>4.1271313134052216E-4</v>
      </c>
      <c r="H30" s="6">
        <v>0</v>
      </c>
      <c r="I30" s="6">
        <v>0</v>
      </c>
      <c r="J30" s="6">
        <v>0</v>
      </c>
      <c r="K30" s="6">
        <v>2.967100282810233E-4</v>
      </c>
      <c r="L30" s="6">
        <v>0</v>
      </c>
      <c r="M30" s="6">
        <v>3.6817580822741066E-4</v>
      </c>
      <c r="N30" s="6">
        <v>0</v>
      </c>
      <c r="O30" s="6">
        <v>0</v>
      </c>
      <c r="P30" s="6">
        <f>'Valor (Mensal)'!P30/'Valor (Mensal)'!P$10*100</f>
        <v>1.6224012402284041E-4</v>
      </c>
      <c r="Q30" s="6">
        <f>'Valor (Mensal)'!Q30/'Valor (Mensal)'!Q$10*100</f>
        <v>5.0475654166534179E-4</v>
      </c>
      <c r="R30" s="6">
        <f>'Valor (Mensal)'!R30/'Valor (Mensal)'!R$10*100</f>
        <v>4.1888590194975325E-4</v>
      </c>
      <c r="S30" s="6">
        <f>'Valor (Mensal)'!S30/'Valor (Mensal)'!S$10*100</f>
        <v>0</v>
      </c>
      <c r="T30" s="6">
        <f>'Valor (Mensal)'!T30/'Valor (Mensal)'!T$10*100</f>
        <v>6.9934726804399811E-5</v>
      </c>
      <c r="U30" s="6">
        <f>'Valor (Mensal)'!U30/'Valor (Mensal)'!U$10*100</f>
        <v>1.4372403293129964E-4</v>
      </c>
      <c r="V30" s="6">
        <f>'Valor (Mensal)'!V30/'Valor (Mensal)'!V$10*100</f>
        <v>0</v>
      </c>
      <c r="W30" s="6">
        <f>'Valor (Mensal)'!W30/'Valor (Mensal)'!W$10*100</f>
        <v>2.044066810778135E-4</v>
      </c>
      <c r="X30" s="6">
        <f>'Valor (Mensal)'!X30/'Valor (Mensal)'!X$10*100</f>
        <v>0</v>
      </c>
      <c r="Y30" s="6">
        <f>'Valor (Mensal)'!Y30/'Valor (Mensal)'!Y$10*100</f>
        <v>6.5090875996060536E-5</v>
      </c>
      <c r="Z30" s="6">
        <f>'Valor (Mensal)'!Z30/'Valor (Mensal)'!Z$10*100</f>
        <v>9.8958695910029211E-5</v>
      </c>
      <c r="AA30" s="6">
        <f>'Valor (Mensal)'!AA30/'Valor (Mensal)'!AA$10*100</f>
        <v>0</v>
      </c>
      <c r="AB30" s="6">
        <f>'Valor (Mensal)'!AB30/'Valor (Mensal)'!AB$10*100</f>
        <v>0</v>
      </c>
      <c r="AC30" s="6">
        <f>'Valor (Mensal)'!AC30/'Valor (Mensal)'!AC$10*100</f>
        <v>4.512085546390545E-4</v>
      </c>
      <c r="AD30" s="6">
        <f>'Valor (Mensal)'!AD30/'Valor (Mensal)'!AD$10*100</f>
        <v>2.5467605203592858E-4</v>
      </c>
      <c r="AE30" s="6">
        <f>'Valor (Mensal)'!AE30/'Valor (Mensal)'!AE$10*100</f>
        <v>0</v>
      </c>
      <c r="AF30" s="6">
        <f>'Valor (Mensal)'!AF30/'Valor (Mensal)'!AF$10*100</f>
        <v>3.0564783712097018E-4</v>
      </c>
      <c r="AG30" s="6">
        <f>'Valor (Mensal)'!AG30/'Valor (Mensal)'!AG$10*100</f>
        <v>0</v>
      </c>
      <c r="AH30" s="6">
        <f>'Valor (Mensal)'!AH30/'Valor (Mensal)'!AH$10*100</f>
        <v>2.5909508405487719E-4</v>
      </c>
      <c r="AI30" s="6">
        <f>'Valor (Mensal)'!AI30/'Valor (Mensal)'!AI$10*100</f>
        <v>0</v>
      </c>
      <c r="AJ30" s="6">
        <f>'Valor (Mensal)'!AJ30/'Valor (Mensal)'!AJ$10*100</f>
        <v>5.5931694886552545E-5</v>
      </c>
      <c r="AK30" s="6">
        <f>'Valor (Mensal)'!AK30/'Valor (Mensal)'!AK$10*100</f>
        <v>2.3334278909175032E-4</v>
      </c>
      <c r="AL30" s="6">
        <f>'Valor (Mensal)'!AL30/'Valor (Mensal)'!AL$10*100</f>
        <v>0</v>
      </c>
      <c r="AM30" s="6">
        <f>'Valor (Mensal)'!AM30/'Valor (Mensal)'!AM$10*100</f>
        <v>2.5510977887346534E-4</v>
      </c>
      <c r="AN30" s="6">
        <f>'Valor (Mensal)'!AN30/'Valor (Mensal)'!AN$10*100</f>
        <v>4.965762418193216E-4</v>
      </c>
      <c r="AO30" s="6">
        <f>'Valor (Mensal)'!AO30/'Valor (Mensal)'!AO$10*100</f>
        <v>5.877850042551518E-5</v>
      </c>
      <c r="AP30" s="6">
        <f>'Valor (Mensal)'!AP30/'Valor (Mensal)'!AP$10*100</f>
        <v>0</v>
      </c>
      <c r="AQ30" s="6">
        <f>'Valor (Mensal)'!AQ30/'Valor (Mensal)'!AQ$10*100</f>
        <v>2.9574737800668123E-5</v>
      </c>
      <c r="AR30" s="6"/>
      <c r="AS30" s="6"/>
      <c r="AT30" s="6"/>
      <c r="AU30" s="6"/>
      <c r="AV30" s="6"/>
      <c r="AW30" s="6"/>
      <c r="AX30" s="6"/>
      <c r="AY30" s="6"/>
    </row>
    <row r="31" spans="2:51" ht="33.75" outlineLevel="2" x14ac:dyDescent="0.25">
      <c r="B31" s="4" t="s">
        <v>15</v>
      </c>
      <c r="C31" s="5" t="s">
        <v>161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f>'Valor (Mensal)'!P31/'Valor (Mensal)'!P$10*100</f>
        <v>0</v>
      </c>
      <c r="Q31" s="6">
        <f>'Valor (Mensal)'!Q31/'Valor (Mensal)'!Q$10*100</f>
        <v>0</v>
      </c>
      <c r="R31" s="6">
        <f>'Valor (Mensal)'!R31/'Valor (Mensal)'!R$10*100</f>
        <v>0</v>
      </c>
      <c r="S31" s="6">
        <f>'Valor (Mensal)'!S31/'Valor (Mensal)'!S$10*100</f>
        <v>0</v>
      </c>
      <c r="T31" s="6">
        <f>'Valor (Mensal)'!T31/'Valor (Mensal)'!T$10*100</f>
        <v>0</v>
      </c>
      <c r="U31" s="6">
        <f>'Valor (Mensal)'!U31/'Valor (Mensal)'!U$10*100</f>
        <v>0</v>
      </c>
      <c r="V31" s="6">
        <f>'Valor (Mensal)'!V31/'Valor (Mensal)'!V$10*100</f>
        <v>0</v>
      </c>
      <c r="W31" s="6">
        <f>'Valor (Mensal)'!W31/'Valor (Mensal)'!W$10*100</f>
        <v>0</v>
      </c>
      <c r="X31" s="6">
        <f>'Valor (Mensal)'!X31/'Valor (Mensal)'!X$10*100</f>
        <v>0</v>
      </c>
      <c r="Y31" s="6">
        <f>'Valor (Mensal)'!Y31/'Valor (Mensal)'!Y$10*100</f>
        <v>0</v>
      </c>
      <c r="Z31" s="6">
        <f>'Valor (Mensal)'!Z31/'Valor (Mensal)'!Z$10*100</f>
        <v>0</v>
      </c>
      <c r="AA31" s="6">
        <f>'Valor (Mensal)'!AA31/'Valor (Mensal)'!AA$10*100</f>
        <v>0</v>
      </c>
      <c r="AB31" s="6">
        <f>'Valor (Mensal)'!AB31/'Valor (Mensal)'!AB$10*100</f>
        <v>0</v>
      </c>
      <c r="AC31" s="6">
        <f>'Valor (Mensal)'!AC31/'Valor (Mensal)'!AC$10*100</f>
        <v>0</v>
      </c>
      <c r="AD31" s="6">
        <f>'Valor (Mensal)'!AD31/'Valor (Mensal)'!AD$10*100</f>
        <v>0</v>
      </c>
      <c r="AE31" s="6">
        <f>'Valor (Mensal)'!AE31/'Valor (Mensal)'!AE$10*100</f>
        <v>0</v>
      </c>
      <c r="AF31" s="6">
        <f>'Valor (Mensal)'!AF31/'Valor (Mensal)'!AF$10*100</f>
        <v>0</v>
      </c>
      <c r="AG31" s="6">
        <f>'Valor (Mensal)'!AG31/'Valor (Mensal)'!AG$10*100</f>
        <v>0</v>
      </c>
      <c r="AH31" s="6">
        <f>'Valor (Mensal)'!AH31/'Valor (Mensal)'!AH$10*100</f>
        <v>0</v>
      </c>
      <c r="AI31" s="6">
        <f>'Valor (Mensal)'!AI31/'Valor (Mensal)'!AI$10*100</f>
        <v>0</v>
      </c>
      <c r="AJ31" s="6">
        <f>'Valor (Mensal)'!AJ31/'Valor (Mensal)'!AJ$10*100</f>
        <v>0</v>
      </c>
      <c r="AK31" s="6">
        <f>'Valor (Mensal)'!AK31/'Valor (Mensal)'!AK$10*100</f>
        <v>0</v>
      </c>
      <c r="AL31" s="6">
        <f>'Valor (Mensal)'!AL31/'Valor (Mensal)'!AL$10*100</f>
        <v>0</v>
      </c>
      <c r="AM31" s="6">
        <f>'Valor (Mensal)'!AM31/'Valor (Mensal)'!AM$10*100</f>
        <v>0</v>
      </c>
      <c r="AN31" s="6">
        <f>'Valor (Mensal)'!AN31/'Valor (Mensal)'!AN$10*100</f>
        <v>0</v>
      </c>
      <c r="AO31" s="6">
        <f>'Valor (Mensal)'!AO31/'Valor (Mensal)'!AO$10*100</f>
        <v>0</v>
      </c>
      <c r="AP31" s="6">
        <f>'Valor (Mensal)'!AP31/'Valor (Mensal)'!AP$10*100</f>
        <v>0</v>
      </c>
      <c r="AQ31" s="6">
        <f>'Valor (Mensal)'!AQ31/'Valor (Mensal)'!AQ$10*100</f>
        <v>0</v>
      </c>
      <c r="AR31" s="6"/>
      <c r="AS31" s="6"/>
      <c r="AT31" s="6"/>
      <c r="AU31" s="6"/>
      <c r="AV31" s="6"/>
      <c r="AW31" s="6"/>
      <c r="AX31" s="6"/>
      <c r="AY31" s="6"/>
    </row>
    <row r="32" spans="2:51" outlineLevel="1" x14ac:dyDescent="0.25">
      <c r="B32" s="16">
        <v>13</v>
      </c>
      <c r="C32" s="17" t="s">
        <v>162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f>'Valor (Mensal)'!P32/'Valor (Mensal)'!P$10*100</f>
        <v>0</v>
      </c>
      <c r="Q32" s="30">
        <f>'Valor (Mensal)'!Q32/'Valor (Mensal)'!Q$10*100</f>
        <v>0</v>
      </c>
      <c r="R32" s="30">
        <f>'Valor (Mensal)'!R32/'Valor (Mensal)'!R$10*100</f>
        <v>0</v>
      </c>
      <c r="S32" s="30">
        <f>'Valor (Mensal)'!S32/'Valor (Mensal)'!S$10*100</f>
        <v>0</v>
      </c>
      <c r="T32" s="30">
        <f>'Valor (Mensal)'!T32/'Valor (Mensal)'!T$10*100</f>
        <v>0</v>
      </c>
      <c r="U32" s="30">
        <f>'Valor (Mensal)'!U32/'Valor (Mensal)'!U$10*100</f>
        <v>0</v>
      </c>
      <c r="V32" s="30">
        <f>'Valor (Mensal)'!V32/'Valor (Mensal)'!V$10*100</f>
        <v>0</v>
      </c>
      <c r="W32" s="30">
        <f>'Valor (Mensal)'!W32/'Valor (Mensal)'!W$10*100</f>
        <v>0</v>
      </c>
      <c r="X32" s="30">
        <f>'Valor (Mensal)'!X32/'Valor (Mensal)'!X$10*100</f>
        <v>0</v>
      </c>
      <c r="Y32" s="30">
        <f>'Valor (Mensal)'!Y32/'Valor (Mensal)'!Y$10*100</f>
        <v>0</v>
      </c>
      <c r="Z32" s="30">
        <f>'Valor (Mensal)'!Z32/'Valor (Mensal)'!Z$10*100</f>
        <v>0</v>
      </c>
      <c r="AA32" s="30">
        <f>'Valor (Mensal)'!AA32/'Valor (Mensal)'!AA$10*100</f>
        <v>0</v>
      </c>
      <c r="AB32" s="30">
        <f>'Valor (Mensal)'!AB32/'Valor (Mensal)'!AB$10*100</f>
        <v>0</v>
      </c>
      <c r="AC32" s="30">
        <f>'Valor (Mensal)'!AC32/'Valor (Mensal)'!AC$10*100</f>
        <v>0</v>
      </c>
      <c r="AD32" s="30">
        <f>'Valor (Mensal)'!AD32/'Valor (Mensal)'!AD$10*100</f>
        <v>0</v>
      </c>
      <c r="AE32" s="30">
        <f>'Valor (Mensal)'!AE32/'Valor (Mensal)'!AE$10*100</f>
        <v>0</v>
      </c>
      <c r="AF32" s="30">
        <f>'Valor (Mensal)'!AF32/'Valor (Mensal)'!AF$10*100</f>
        <v>0</v>
      </c>
      <c r="AG32" s="30">
        <f>'Valor (Mensal)'!AG32/'Valor (Mensal)'!AG$10*100</f>
        <v>0</v>
      </c>
      <c r="AH32" s="30">
        <f>'Valor (Mensal)'!AH32/'Valor (Mensal)'!AH$10*100</f>
        <v>0</v>
      </c>
      <c r="AI32" s="30">
        <f>'Valor (Mensal)'!AI32/'Valor (Mensal)'!AI$10*100</f>
        <v>0</v>
      </c>
      <c r="AJ32" s="30">
        <f>'Valor (Mensal)'!AJ32/'Valor (Mensal)'!AJ$10*100</f>
        <v>0</v>
      </c>
      <c r="AK32" s="30">
        <f>'Valor (Mensal)'!AK32/'Valor (Mensal)'!AK$10*100</f>
        <v>0</v>
      </c>
      <c r="AL32" s="30">
        <f>'Valor (Mensal)'!AL32/'Valor (Mensal)'!AL$10*100</f>
        <v>0</v>
      </c>
      <c r="AM32" s="30">
        <f>'Valor (Mensal)'!AM32/'Valor (Mensal)'!AM$10*100</f>
        <v>0</v>
      </c>
      <c r="AN32" s="30">
        <f>'Valor (Mensal)'!AN32/'Valor (Mensal)'!AN$10*100</f>
        <v>0</v>
      </c>
      <c r="AO32" s="30">
        <f>'Valor (Mensal)'!AO32/'Valor (Mensal)'!AO$10*100</f>
        <v>0</v>
      </c>
      <c r="AP32" s="30">
        <f>'Valor (Mensal)'!AP32/'Valor (Mensal)'!AP$10*100</f>
        <v>0</v>
      </c>
      <c r="AQ32" s="30">
        <f>'Valor (Mensal)'!AQ32/'Valor (Mensal)'!AQ$10*100</f>
        <v>0</v>
      </c>
      <c r="AR32" s="30"/>
      <c r="AS32" s="30"/>
      <c r="AT32" s="30"/>
      <c r="AU32" s="30"/>
      <c r="AV32" s="30"/>
      <c r="AW32" s="30"/>
      <c r="AX32" s="30"/>
      <c r="AY32" s="30"/>
    </row>
    <row r="33" spans="2:51" outlineLevel="2" x14ac:dyDescent="0.25">
      <c r="B33" s="4" t="s">
        <v>16</v>
      </c>
      <c r="C33" s="5" t="s">
        <v>163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f>'Valor (Mensal)'!P33/'Valor (Mensal)'!P$10*100</f>
        <v>0</v>
      </c>
      <c r="Q33" s="6">
        <f>'Valor (Mensal)'!Q33/'Valor (Mensal)'!Q$10*100</f>
        <v>0</v>
      </c>
      <c r="R33" s="6">
        <f>'Valor (Mensal)'!R33/'Valor (Mensal)'!R$10*100</f>
        <v>0</v>
      </c>
      <c r="S33" s="6">
        <f>'Valor (Mensal)'!S33/'Valor (Mensal)'!S$10*100</f>
        <v>0</v>
      </c>
      <c r="T33" s="6">
        <f>'Valor (Mensal)'!T33/'Valor (Mensal)'!T$10*100</f>
        <v>0</v>
      </c>
      <c r="U33" s="6">
        <f>'Valor (Mensal)'!U33/'Valor (Mensal)'!U$10*100</f>
        <v>0</v>
      </c>
      <c r="V33" s="6">
        <f>'Valor (Mensal)'!V33/'Valor (Mensal)'!V$10*100</f>
        <v>0</v>
      </c>
      <c r="W33" s="6">
        <f>'Valor (Mensal)'!W33/'Valor (Mensal)'!W$10*100</f>
        <v>0</v>
      </c>
      <c r="X33" s="6">
        <f>'Valor (Mensal)'!X33/'Valor (Mensal)'!X$10*100</f>
        <v>0</v>
      </c>
      <c r="Y33" s="6">
        <f>'Valor (Mensal)'!Y33/'Valor (Mensal)'!Y$10*100</f>
        <v>0</v>
      </c>
      <c r="Z33" s="6">
        <f>'Valor (Mensal)'!Z33/'Valor (Mensal)'!Z$10*100</f>
        <v>0</v>
      </c>
      <c r="AA33" s="6">
        <f>'Valor (Mensal)'!AA33/'Valor (Mensal)'!AA$10*100</f>
        <v>0</v>
      </c>
      <c r="AB33" s="6">
        <f>'Valor (Mensal)'!AB33/'Valor (Mensal)'!AB$10*100</f>
        <v>0</v>
      </c>
      <c r="AC33" s="6">
        <f>'Valor (Mensal)'!AC33/'Valor (Mensal)'!AC$10*100</f>
        <v>0</v>
      </c>
      <c r="AD33" s="6">
        <f>'Valor (Mensal)'!AD33/'Valor (Mensal)'!AD$10*100</f>
        <v>0</v>
      </c>
      <c r="AE33" s="6">
        <f>'Valor (Mensal)'!AE33/'Valor (Mensal)'!AE$10*100</f>
        <v>0</v>
      </c>
      <c r="AF33" s="6">
        <f>'Valor (Mensal)'!AF33/'Valor (Mensal)'!AF$10*100</f>
        <v>0</v>
      </c>
      <c r="AG33" s="6">
        <f>'Valor (Mensal)'!AG33/'Valor (Mensal)'!AG$10*100</f>
        <v>0</v>
      </c>
      <c r="AH33" s="6">
        <f>'Valor (Mensal)'!AH33/'Valor (Mensal)'!AH$10*100</f>
        <v>0</v>
      </c>
      <c r="AI33" s="6">
        <f>'Valor (Mensal)'!AI33/'Valor (Mensal)'!AI$10*100</f>
        <v>0</v>
      </c>
      <c r="AJ33" s="6">
        <f>'Valor (Mensal)'!AJ33/'Valor (Mensal)'!AJ$10*100</f>
        <v>0</v>
      </c>
      <c r="AK33" s="6">
        <f>'Valor (Mensal)'!AK33/'Valor (Mensal)'!AK$10*100</f>
        <v>0</v>
      </c>
      <c r="AL33" s="6">
        <f>'Valor (Mensal)'!AL33/'Valor (Mensal)'!AL$10*100</f>
        <v>0</v>
      </c>
      <c r="AM33" s="6">
        <f>'Valor (Mensal)'!AM33/'Valor (Mensal)'!AM$10*100</f>
        <v>0</v>
      </c>
      <c r="AN33" s="6">
        <f>'Valor (Mensal)'!AN33/'Valor (Mensal)'!AN$10*100</f>
        <v>0</v>
      </c>
      <c r="AO33" s="6">
        <f>'Valor (Mensal)'!AO33/'Valor (Mensal)'!AO$10*100</f>
        <v>0</v>
      </c>
      <c r="AP33" s="6">
        <f>'Valor (Mensal)'!AP33/'Valor (Mensal)'!AP$10*100</f>
        <v>0</v>
      </c>
      <c r="AQ33" s="6">
        <f>'Valor (Mensal)'!AQ33/'Valor (Mensal)'!AQ$10*100</f>
        <v>0</v>
      </c>
      <c r="AR33" s="6"/>
      <c r="AS33" s="6"/>
      <c r="AT33" s="6"/>
      <c r="AU33" s="6"/>
      <c r="AV33" s="6"/>
      <c r="AW33" s="6"/>
      <c r="AX33" s="6"/>
      <c r="AY33" s="6"/>
    </row>
    <row r="34" spans="2:51" outlineLevel="2" x14ac:dyDescent="0.25">
      <c r="B34" s="4" t="s">
        <v>17</v>
      </c>
      <c r="C34" s="5" t="s">
        <v>164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f>'Valor (Mensal)'!P34/'Valor (Mensal)'!P$10*100</f>
        <v>0</v>
      </c>
      <c r="Q34" s="6">
        <f>'Valor (Mensal)'!Q34/'Valor (Mensal)'!Q$10*100</f>
        <v>0</v>
      </c>
      <c r="R34" s="6">
        <f>'Valor (Mensal)'!R34/'Valor (Mensal)'!R$10*100</f>
        <v>0</v>
      </c>
      <c r="S34" s="6">
        <f>'Valor (Mensal)'!S34/'Valor (Mensal)'!S$10*100</f>
        <v>0</v>
      </c>
      <c r="T34" s="6">
        <f>'Valor (Mensal)'!T34/'Valor (Mensal)'!T$10*100</f>
        <v>0</v>
      </c>
      <c r="U34" s="6">
        <f>'Valor (Mensal)'!U34/'Valor (Mensal)'!U$10*100</f>
        <v>0</v>
      </c>
      <c r="V34" s="6">
        <f>'Valor (Mensal)'!V34/'Valor (Mensal)'!V$10*100</f>
        <v>0</v>
      </c>
      <c r="W34" s="6">
        <f>'Valor (Mensal)'!W34/'Valor (Mensal)'!W$10*100</f>
        <v>0</v>
      </c>
      <c r="X34" s="6">
        <f>'Valor (Mensal)'!X34/'Valor (Mensal)'!X$10*100</f>
        <v>0</v>
      </c>
      <c r="Y34" s="6">
        <f>'Valor (Mensal)'!Y34/'Valor (Mensal)'!Y$10*100</f>
        <v>0</v>
      </c>
      <c r="Z34" s="6">
        <f>'Valor (Mensal)'!Z34/'Valor (Mensal)'!Z$10*100</f>
        <v>0</v>
      </c>
      <c r="AA34" s="6">
        <f>'Valor (Mensal)'!AA34/'Valor (Mensal)'!AA$10*100</f>
        <v>0</v>
      </c>
      <c r="AB34" s="6">
        <f>'Valor (Mensal)'!AB34/'Valor (Mensal)'!AB$10*100</f>
        <v>0</v>
      </c>
      <c r="AC34" s="6">
        <f>'Valor (Mensal)'!AC34/'Valor (Mensal)'!AC$10*100</f>
        <v>0</v>
      </c>
      <c r="AD34" s="6">
        <f>'Valor (Mensal)'!AD34/'Valor (Mensal)'!AD$10*100</f>
        <v>0</v>
      </c>
      <c r="AE34" s="6">
        <f>'Valor (Mensal)'!AE34/'Valor (Mensal)'!AE$10*100</f>
        <v>0</v>
      </c>
      <c r="AF34" s="6">
        <f>'Valor (Mensal)'!AF34/'Valor (Mensal)'!AF$10*100</f>
        <v>0</v>
      </c>
      <c r="AG34" s="6">
        <f>'Valor (Mensal)'!AG34/'Valor (Mensal)'!AG$10*100</f>
        <v>0</v>
      </c>
      <c r="AH34" s="6">
        <f>'Valor (Mensal)'!AH34/'Valor (Mensal)'!AH$10*100</f>
        <v>0</v>
      </c>
      <c r="AI34" s="6">
        <f>'Valor (Mensal)'!AI34/'Valor (Mensal)'!AI$10*100</f>
        <v>0</v>
      </c>
      <c r="AJ34" s="6">
        <f>'Valor (Mensal)'!AJ34/'Valor (Mensal)'!AJ$10*100</f>
        <v>0</v>
      </c>
      <c r="AK34" s="6">
        <f>'Valor (Mensal)'!AK34/'Valor (Mensal)'!AK$10*100</f>
        <v>0</v>
      </c>
      <c r="AL34" s="6">
        <f>'Valor (Mensal)'!AL34/'Valor (Mensal)'!AL$10*100</f>
        <v>0</v>
      </c>
      <c r="AM34" s="6">
        <f>'Valor (Mensal)'!AM34/'Valor (Mensal)'!AM$10*100</f>
        <v>0</v>
      </c>
      <c r="AN34" s="6">
        <f>'Valor (Mensal)'!AN34/'Valor (Mensal)'!AN$10*100</f>
        <v>0</v>
      </c>
      <c r="AO34" s="6">
        <f>'Valor (Mensal)'!AO34/'Valor (Mensal)'!AO$10*100</f>
        <v>0</v>
      </c>
      <c r="AP34" s="6">
        <f>'Valor (Mensal)'!AP34/'Valor (Mensal)'!AP$10*100</f>
        <v>0</v>
      </c>
      <c r="AQ34" s="6">
        <f>'Valor (Mensal)'!AQ34/'Valor (Mensal)'!AQ$10*100</f>
        <v>0</v>
      </c>
      <c r="AR34" s="6"/>
      <c r="AS34" s="6"/>
      <c r="AT34" s="6"/>
      <c r="AU34" s="6"/>
      <c r="AV34" s="6"/>
      <c r="AW34" s="6"/>
      <c r="AX34" s="6"/>
      <c r="AY34" s="6"/>
    </row>
    <row r="35" spans="2:51" outlineLevel="1" x14ac:dyDescent="0.25">
      <c r="B35" s="16">
        <v>14</v>
      </c>
      <c r="C35" s="17" t="s">
        <v>165</v>
      </c>
      <c r="D35" s="30">
        <v>9.8098790863312441E-2</v>
      </c>
      <c r="E35" s="30">
        <v>0.15134373095072748</v>
      </c>
      <c r="F35" s="30">
        <v>0.17163741631219367</v>
      </c>
      <c r="G35" s="30">
        <v>0.14241563063952301</v>
      </c>
      <c r="H35" s="30">
        <v>0.1205326151650406</v>
      </c>
      <c r="I35" s="30">
        <v>0.12077100732716586</v>
      </c>
      <c r="J35" s="30">
        <v>0.10136908270637404</v>
      </c>
      <c r="K35" s="30">
        <v>9.3110346912005953E-2</v>
      </c>
      <c r="L35" s="30">
        <v>0.11102608101652739</v>
      </c>
      <c r="M35" s="30">
        <v>0.10218927844288332</v>
      </c>
      <c r="N35" s="30">
        <v>0.16231924149975005</v>
      </c>
      <c r="O35" s="30">
        <v>0.19403218760183216</v>
      </c>
      <c r="P35" s="30">
        <f>'Valor (Mensal)'!P35/'Valor (Mensal)'!P$10*100</f>
        <v>0.13161961832958677</v>
      </c>
      <c r="Q35" s="30">
        <f>'Valor (Mensal)'!Q35/'Valor (Mensal)'!Q$10*100</f>
        <v>0.1543793539300537</v>
      </c>
      <c r="R35" s="30">
        <f>'Valor (Mensal)'!R35/'Valor (Mensal)'!R$10*100</f>
        <v>0.11867898307300331</v>
      </c>
      <c r="S35" s="30">
        <f>'Valor (Mensal)'!S35/'Valor (Mensal)'!S$10*100</f>
        <v>0.11726947821462813</v>
      </c>
      <c r="T35" s="30">
        <f>'Valor (Mensal)'!T35/'Valor (Mensal)'!T$10*100</f>
        <v>9.1271481031001994E-2</v>
      </c>
      <c r="U35" s="30">
        <f>'Valor (Mensal)'!U35/'Valor (Mensal)'!U$10*100</f>
        <v>4.9277710675375418E-2</v>
      </c>
      <c r="V35" s="30">
        <f>'Valor (Mensal)'!V35/'Valor (Mensal)'!V$10*100</f>
        <v>0.10484155239583635</v>
      </c>
      <c r="W35" s="30">
        <f>'Valor (Mensal)'!W35/'Valor (Mensal)'!W$10*100</f>
        <v>6.1412298018415197E-2</v>
      </c>
      <c r="X35" s="30">
        <f>'Valor (Mensal)'!X35/'Valor (Mensal)'!X$10*100</f>
        <v>4.8459909726749552E-2</v>
      </c>
      <c r="Y35" s="30">
        <f>'Valor (Mensal)'!Y35/'Valor (Mensal)'!Y$10*100</f>
        <v>5.0776388344973604E-2</v>
      </c>
      <c r="Z35" s="30">
        <f>'Valor (Mensal)'!Z35/'Valor (Mensal)'!Z$10*100</f>
        <v>5.0288773452264783E-2</v>
      </c>
      <c r="AA35" s="30">
        <f>'Valor (Mensal)'!AA35/'Valor (Mensal)'!AA$10*100</f>
        <v>0.18760240632837416</v>
      </c>
      <c r="AB35" s="30">
        <f>'Valor (Mensal)'!AB35/'Valor (Mensal)'!AB$10*100</f>
        <v>0.10264261389867405</v>
      </c>
      <c r="AC35" s="30">
        <f>'Valor (Mensal)'!AC35/'Valor (Mensal)'!AC$10*100</f>
        <v>0.13042135395663487</v>
      </c>
      <c r="AD35" s="30">
        <f>'Valor (Mensal)'!AD35/'Valor (Mensal)'!AD$10*100</f>
        <v>0.10410556551496318</v>
      </c>
      <c r="AE35" s="30">
        <f>'Valor (Mensal)'!AE35/'Valor (Mensal)'!AE$10*100</f>
        <v>0.14879096604431791</v>
      </c>
      <c r="AF35" s="30">
        <f>'Valor (Mensal)'!AF35/'Valor (Mensal)'!AF$10*100</f>
        <v>0.1044948602818056</v>
      </c>
      <c r="AG35" s="30">
        <f>'Valor (Mensal)'!AG35/'Valor (Mensal)'!AG$10*100</f>
        <v>7.4473649409717818E-2</v>
      </c>
      <c r="AH35" s="30">
        <f>'Valor (Mensal)'!AH35/'Valor (Mensal)'!AH$10*100</f>
        <v>5.0238951824691111E-2</v>
      </c>
      <c r="AI35" s="30">
        <f>'Valor (Mensal)'!AI35/'Valor (Mensal)'!AI$10*100</f>
        <v>9.7597554386743446E-2</v>
      </c>
      <c r="AJ35" s="30">
        <f>'Valor (Mensal)'!AJ35/'Valor (Mensal)'!AJ$10*100</f>
        <v>5.7944026306990783E-2</v>
      </c>
      <c r="AK35" s="30">
        <f>'Valor (Mensal)'!AK35/'Valor (Mensal)'!AK$10*100</f>
        <v>0.11848786434948755</v>
      </c>
      <c r="AL35" s="30">
        <f>'Valor (Mensal)'!AL35/'Valor (Mensal)'!AL$10*100</f>
        <v>0.1041142299060472</v>
      </c>
      <c r="AM35" s="30">
        <f>'Valor (Mensal)'!AM35/'Valor (Mensal)'!AM$10*100</f>
        <v>9.4269190384504417E-2</v>
      </c>
      <c r="AN35" s="30">
        <f>'Valor (Mensal)'!AN35/'Valor (Mensal)'!AN$10*100</f>
        <v>6.1481001046266484E-2</v>
      </c>
      <c r="AO35" s="30">
        <f>'Valor (Mensal)'!AO35/'Valor (Mensal)'!AO$10*100</f>
        <v>0.10724720613437132</v>
      </c>
      <c r="AP35" s="30">
        <f>'Valor (Mensal)'!AP35/'Valor (Mensal)'!AP$10*100</f>
        <v>7.932565451157593E-2</v>
      </c>
      <c r="AQ35" s="30">
        <f>'Valor (Mensal)'!AQ35/'Valor (Mensal)'!AQ$10*100</f>
        <v>6.335916928581739E-2</v>
      </c>
      <c r="AR35" s="30"/>
      <c r="AS35" s="30"/>
      <c r="AT35" s="30"/>
      <c r="AU35" s="30"/>
      <c r="AV35" s="30"/>
      <c r="AW35" s="30"/>
      <c r="AX35" s="30"/>
      <c r="AY35" s="30"/>
    </row>
    <row r="36" spans="2:51" outlineLevel="2" x14ac:dyDescent="0.25">
      <c r="B36" s="4" t="s">
        <v>18</v>
      </c>
      <c r="C36" s="5" t="s">
        <v>166</v>
      </c>
      <c r="D36" s="6">
        <v>1.4167984638507682E-2</v>
      </c>
      <c r="E36" s="6">
        <v>1.5686001556112304E-2</v>
      </c>
      <c r="F36" s="6">
        <v>6.8942747599690324E-2</v>
      </c>
      <c r="G36" s="6">
        <v>4.406189357651414E-2</v>
      </c>
      <c r="H36" s="6">
        <v>2.1337566863734052E-2</v>
      </c>
      <c r="I36" s="6">
        <v>2.5453680963486536E-2</v>
      </c>
      <c r="J36" s="6">
        <v>9.485679163066375E-3</v>
      </c>
      <c r="K36" s="6">
        <v>1.9132720659183009E-2</v>
      </c>
      <c r="L36" s="6">
        <v>2.7614555123161254E-2</v>
      </c>
      <c r="M36" s="6">
        <v>2.6403233995363743E-4</v>
      </c>
      <c r="N36" s="6">
        <v>1.9717490341269361E-2</v>
      </c>
      <c r="O36" s="6">
        <v>1.8017486505157002E-2</v>
      </c>
      <c r="P36" s="6">
        <f>'Valor (Mensal)'!P36/'Valor (Mensal)'!P$10*100</f>
        <v>1.3006346514000101E-2</v>
      </c>
      <c r="Q36" s="6">
        <f>'Valor (Mensal)'!Q36/'Valor (Mensal)'!Q$10*100</f>
        <v>1.2502289089860995E-2</v>
      </c>
      <c r="R36" s="6">
        <f>'Valor (Mensal)'!R36/'Valor (Mensal)'!R$10*100</f>
        <v>3.2975408849415556E-2</v>
      </c>
      <c r="S36" s="6">
        <f>'Valor (Mensal)'!S36/'Valor (Mensal)'!S$10*100</f>
        <v>2.78391972886077E-2</v>
      </c>
      <c r="T36" s="6">
        <f>'Valor (Mensal)'!T36/'Valor (Mensal)'!T$10*100</f>
        <v>6.5911163563205349E-3</v>
      </c>
      <c r="U36" s="6">
        <f>'Valor (Mensal)'!U36/'Valor (Mensal)'!U$10*100</f>
        <v>9.501221665186927E-3</v>
      </c>
      <c r="V36" s="6">
        <f>'Valor (Mensal)'!V36/'Valor (Mensal)'!V$10*100</f>
        <v>2.1310841859881687E-2</v>
      </c>
      <c r="W36" s="6">
        <f>'Valor (Mensal)'!W36/'Valor (Mensal)'!W$10*100</f>
        <v>5.7669713046565266E-3</v>
      </c>
      <c r="X36" s="6">
        <f>'Valor (Mensal)'!X36/'Valor (Mensal)'!X$10*100</f>
        <v>1.041665637815211E-2</v>
      </c>
      <c r="Y36" s="6">
        <f>'Valor (Mensal)'!Y36/'Valor (Mensal)'!Y$10*100</f>
        <v>8.4063961944875996E-3</v>
      </c>
      <c r="Z36" s="6">
        <f>'Valor (Mensal)'!Z36/'Valor (Mensal)'!Z$10*100</f>
        <v>7.6111712226299968E-3</v>
      </c>
      <c r="AA36" s="6">
        <f>'Valor (Mensal)'!AA36/'Valor (Mensal)'!AA$10*100</f>
        <v>2.8084594529640225E-2</v>
      </c>
      <c r="AB36" s="6">
        <f>'Valor (Mensal)'!AB36/'Valor (Mensal)'!AB$10*100</f>
        <v>1.7305359630245144E-2</v>
      </c>
      <c r="AC36" s="6">
        <f>'Valor (Mensal)'!AC36/'Valor (Mensal)'!AC$10*100</f>
        <v>2.3576282072052823E-2</v>
      </c>
      <c r="AD36" s="6">
        <f>'Valor (Mensal)'!AD36/'Valor (Mensal)'!AD$10*100</f>
        <v>9.742135441752427E-3</v>
      </c>
      <c r="AE36" s="6">
        <f>'Valor (Mensal)'!AE36/'Valor (Mensal)'!AE$10*100</f>
        <v>4.1725585492669207E-2</v>
      </c>
      <c r="AF36" s="6">
        <f>'Valor (Mensal)'!AF36/'Valor (Mensal)'!AF$10*100</f>
        <v>2.5551409996829273E-2</v>
      </c>
      <c r="AG36" s="6">
        <f>'Valor (Mensal)'!AG36/'Valor (Mensal)'!AG$10*100</f>
        <v>2.0441814893063053E-2</v>
      </c>
      <c r="AH36" s="6">
        <f>'Valor (Mensal)'!AH36/'Valor (Mensal)'!AH$10*100</f>
        <v>1.5705737266262454E-2</v>
      </c>
      <c r="AI36" s="6">
        <f>'Valor (Mensal)'!AI36/'Valor (Mensal)'!AI$10*100</f>
        <v>3.7449584944440305E-2</v>
      </c>
      <c r="AJ36" s="6">
        <f>'Valor (Mensal)'!AJ36/'Valor (Mensal)'!AJ$10*100</f>
        <v>5.7601904322092156E-3</v>
      </c>
      <c r="AK36" s="6">
        <f>'Valor (Mensal)'!AK36/'Valor (Mensal)'!AK$10*100</f>
        <v>1.8809948955148446E-2</v>
      </c>
      <c r="AL36" s="6">
        <f>'Valor (Mensal)'!AL36/'Valor (Mensal)'!AL$10*100</f>
        <v>2.0934402464016223E-2</v>
      </c>
      <c r="AM36" s="6">
        <f>'Valor (Mensal)'!AM36/'Valor (Mensal)'!AM$10*100</f>
        <v>1.0469749885627083E-2</v>
      </c>
      <c r="AN36" s="6">
        <f>'Valor (Mensal)'!AN36/'Valor (Mensal)'!AN$10*100</f>
        <v>7.4338497934189557E-3</v>
      </c>
      <c r="AO36" s="6">
        <f>'Valor (Mensal)'!AO36/'Valor (Mensal)'!AO$10*100</f>
        <v>6.0370322849490222E-3</v>
      </c>
      <c r="AP36" s="6">
        <f>'Valor (Mensal)'!AP36/'Valor (Mensal)'!AP$10*100</f>
        <v>1.1026965820595755E-3</v>
      </c>
      <c r="AQ36" s="6">
        <f>'Valor (Mensal)'!AQ36/'Valor (Mensal)'!AQ$10*100</f>
        <v>1.278988989470865E-2</v>
      </c>
      <c r="AR36" s="6"/>
      <c r="AS36" s="6"/>
      <c r="AT36" s="6"/>
      <c r="AU36" s="6"/>
      <c r="AV36" s="6"/>
      <c r="AW36" s="6"/>
      <c r="AX36" s="6"/>
      <c r="AY36" s="6"/>
    </row>
    <row r="37" spans="2:51" outlineLevel="2" x14ac:dyDescent="0.25">
      <c r="B37" s="4" t="s">
        <v>19</v>
      </c>
      <c r="C37" s="5" t="s">
        <v>167</v>
      </c>
      <c r="D37" s="6">
        <v>8.3930806224804769E-2</v>
      </c>
      <c r="E37" s="6">
        <v>0.13565772939461521</v>
      </c>
      <c r="F37" s="6">
        <v>0.10269466871250336</v>
      </c>
      <c r="G37" s="6">
        <v>9.8353737063008873E-2</v>
      </c>
      <c r="H37" s="6">
        <v>9.9195048301306571E-2</v>
      </c>
      <c r="I37" s="6">
        <v>9.5317326363679331E-2</v>
      </c>
      <c r="J37" s="6">
        <v>9.1883403543307679E-2</v>
      </c>
      <c r="K37" s="6">
        <v>7.3977626252822962E-2</v>
      </c>
      <c r="L37" s="6">
        <v>8.3411525893366131E-2</v>
      </c>
      <c r="M37" s="6">
        <v>0.10192524610292968</v>
      </c>
      <c r="N37" s="6">
        <v>0.14260175115848067</v>
      </c>
      <c r="O37" s="6">
        <v>0.17601470109667516</v>
      </c>
      <c r="P37" s="6">
        <f>'Valor (Mensal)'!P37/'Valor (Mensal)'!P$10*100</f>
        <v>0.11861327181558665</v>
      </c>
      <c r="Q37" s="6">
        <f>'Valor (Mensal)'!Q37/'Valor (Mensal)'!Q$10*100</f>
        <v>0.14187706484019272</v>
      </c>
      <c r="R37" s="6">
        <f>'Valor (Mensal)'!R37/'Valor (Mensal)'!R$10*100</f>
        <v>8.5703574223587764E-2</v>
      </c>
      <c r="S37" s="6">
        <f>'Valor (Mensal)'!S37/'Valor (Mensal)'!S$10*100</f>
        <v>8.9430280926020428E-2</v>
      </c>
      <c r="T37" s="6">
        <f>'Valor (Mensal)'!T37/'Valor (Mensal)'!T$10*100</f>
        <v>8.4680364674681458E-2</v>
      </c>
      <c r="U37" s="6">
        <f>'Valor (Mensal)'!U37/'Valor (Mensal)'!U$10*100</f>
        <v>3.9776489010188487E-2</v>
      </c>
      <c r="V37" s="6">
        <f>'Valor (Mensal)'!V37/'Valor (Mensal)'!V$10*100</f>
        <v>8.3530710535954664E-2</v>
      </c>
      <c r="W37" s="6">
        <f>'Valor (Mensal)'!W37/'Valor (Mensal)'!W$10*100</f>
        <v>5.5645326713758672E-2</v>
      </c>
      <c r="X37" s="6">
        <f>'Valor (Mensal)'!X37/'Valor (Mensal)'!X$10*100</f>
        <v>3.8043253348597449E-2</v>
      </c>
      <c r="Y37" s="6">
        <f>'Valor (Mensal)'!Y37/'Valor (Mensal)'!Y$10*100</f>
        <v>4.2369992150486001E-2</v>
      </c>
      <c r="Z37" s="6">
        <f>'Valor (Mensal)'!Z37/'Valor (Mensal)'!Z$10*100</f>
        <v>4.2677602229634778E-2</v>
      </c>
      <c r="AA37" s="6">
        <f>'Valor (Mensal)'!AA37/'Valor (Mensal)'!AA$10*100</f>
        <v>0.15951781179873392</v>
      </c>
      <c r="AB37" s="6">
        <f>'Valor (Mensal)'!AB37/'Valor (Mensal)'!AB$10*100</f>
        <v>8.5337254268428905E-2</v>
      </c>
      <c r="AC37" s="6">
        <f>'Valor (Mensal)'!AC37/'Valor (Mensal)'!AC$10*100</f>
        <v>0.10684507188458205</v>
      </c>
      <c r="AD37" s="6">
        <f>'Valor (Mensal)'!AD37/'Valor (Mensal)'!AD$10*100</f>
        <v>9.4363430073210755E-2</v>
      </c>
      <c r="AE37" s="6">
        <f>'Valor (Mensal)'!AE37/'Valor (Mensal)'!AE$10*100</f>
        <v>0.1070653805516487</v>
      </c>
      <c r="AF37" s="6">
        <f>'Valor (Mensal)'!AF37/'Valor (Mensal)'!AF$10*100</f>
        <v>7.8943450284976346E-2</v>
      </c>
      <c r="AG37" s="6">
        <f>'Valor (Mensal)'!AG37/'Valor (Mensal)'!AG$10*100</f>
        <v>5.4031834516654761E-2</v>
      </c>
      <c r="AH37" s="6">
        <f>'Valor (Mensal)'!AH37/'Valor (Mensal)'!AH$10*100</f>
        <v>3.4533214558428657E-2</v>
      </c>
      <c r="AI37" s="6">
        <f>'Valor (Mensal)'!AI37/'Valor (Mensal)'!AI$10*100</f>
        <v>6.0147969442303148E-2</v>
      </c>
      <c r="AJ37" s="6">
        <f>'Valor (Mensal)'!AJ37/'Valor (Mensal)'!AJ$10*100</f>
        <v>5.2183835874781571E-2</v>
      </c>
      <c r="AK37" s="6">
        <f>'Valor (Mensal)'!AK37/'Valor (Mensal)'!AK$10*100</f>
        <v>9.9677915394339095E-2</v>
      </c>
      <c r="AL37" s="6">
        <f>'Valor (Mensal)'!AL37/'Valor (Mensal)'!AL$10*100</f>
        <v>8.3179827442030993E-2</v>
      </c>
      <c r="AM37" s="6">
        <f>'Valor (Mensal)'!AM37/'Valor (Mensal)'!AM$10*100</f>
        <v>8.3799440498877317E-2</v>
      </c>
      <c r="AN37" s="6">
        <f>'Valor (Mensal)'!AN37/'Valor (Mensal)'!AN$10*100</f>
        <v>5.4047151252847536E-2</v>
      </c>
      <c r="AO37" s="6">
        <f>'Valor (Mensal)'!AO37/'Valor (Mensal)'!AO$10*100</f>
        <v>0.10121017384942228</v>
      </c>
      <c r="AP37" s="6">
        <f>'Valor (Mensal)'!AP37/'Valor (Mensal)'!AP$10*100</f>
        <v>7.8222957929516349E-2</v>
      </c>
      <c r="AQ37" s="6">
        <f>'Valor (Mensal)'!AQ37/'Valor (Mensal)'!AQ$10*100</f>
        <v>5.0569279391108744E-2</v>
      </c>
      <c r="AR37" s="6"/>
      <c r="AS37" s="6"/>
      <c r="AT37" s="6"/>
      <c r="AU37" s="6"/>
      <c r="AV37" s="6"/>
      <c r="AW37" s="6"/>
      <c r="AX37" s="6"/>
      <c r="AY37" s="6"/>
    </row>
    <row r="38" spans="2:51" ht="15.75" x14ac:dyDescent="0.25">
      <c r="B38" s="10" t="s">
        <v>140</v>
      </c>
      <c r="C38" s="11" t="s">
        <v>168</v>
      </c>
      <c r="D38" s="31">
        <v>88.175694670801903</v>
      </c>
      <c r="E38" s="31">
        <v>87.613280362986629</v>
      </c>
      <c r="F38" s="31">
        <v>87.698333587326516</v>
      </c>
      <c r="G38" s="31">
        <v>79.468614698274592</v>
      </c>
      <c r="H38" s="31">
        <v>69.53530095840091</v>
      </c>
      <c r="I38" s="31">
        <v>71.019278845021432</v>
      </c>
      <c r="J38" s="31">
        <v>73.206947679246653</v>
      </c>
      <c r="K38" s="31">
        <v>74.620967007489426</v>
      </c>
      <c r="L38" s="31">
        <v>92.262160888038551</v>
      </c>
      <c r="M38" s="31">
        <v>96.962952876862161</v>
      </c>
      <c r="N38" s="31">
        <v>94.609745976323268</v>
      </c>
      <c r="O38" s="31">
        <v>91.616198803028354</v>
      </c>
      <c r="P38" s="31">
        <f>'Valor (Mensal)'!P38/'Valor (Mensal)'!P$10*100</f>
        <v>83.03402604081657</v>
      </c>
      <c r="Q38" s="31">
        <f>'Valor (Mensal)'!Q38/'Valor (Mensal)'!Q$10*100</f>
        <v>83.413360517710629</v>
      </c>
      <c r="R38" s="31">
        <f>'Valor (Mensal)'!R38/'Valor (Mensal)'!R$10*100</f>
        <v>81.159073570478242</v>
      </c>
      <c r="S38" s="31">
        <f>'Valor (Mensal)'!S38/'Valor (Mensal)'!S$10*100</f>
        <v>68.507582808780541</v>
      </c>
      <c r="T38" s="31">
        <f>'Valor (Mensal)'!T38/'Valor (Mensal)'!T$10*100</f>
        <v>57.043117622207042</v>
      </c>
      <c r="U38" s="31">
        <f>'Valor (Mensal)'!U38/'Valor (Mensal)'!U$10*100</f>
        <v>79.320503334022177</v>
      </c>
      <c r="V38" s="31">
        <f>'Valor (Mensal)'!V38/'Valor (Mensal)'!V$10*100</f>
        <v>74.500887783418392</v>
      </c>
      <c r="W38" s="31">
        <f>'Valor (Mensal)'!W38/'Valor (Mensal)'!W$10*100</f>
        <v>57.972324383599791</v>
      </c>
      <c r="X38" s="31">
        <f>'Valor (Mensal)'!X38/'Valor (Mensal)'!X$10*100</f>
        <v>74.772882889733793</v>
      </c>
      <c r="Y38" s="31">
        <f>'Valor (Mensal)'!Y38/'Valor (Mensal)'!Y$10*100</f>
        <v>91.839526100422049</v>
      </c>
      <c r="Z38" s="31">
        <f>'Valor (Mensal)'!Z38/'Valor (Mensal)'!Z$10*100</f>
        <v>96.361182062740042</v>
      </c>
      <c r="AA38" s="31">
        <f>'Valor (Mensal)'!AA38/'Valor (Mensal)'!AA$10*100</f>
        <v>96.437378375519884</v>
      </c>
      <c r="AB38" s="31">
        <f>'Valor (Mensal)'!AB38/'Valor (Mensal)'!AB$10*100</f>
        <v>96.682442364132044</v>
      </c>
      <c r="AC38" s="31">
        <f>'Valor (Mensal)'!AC38/'Valor (Mensal)'!AC$10*100</f>
        <v>87.290106718082754</v>
      </c>
      <c r="AD38" s="31">
        <f>'Valor (Mensal)'!AD38/'Valor (Mensal)'!AD$10*100</f>
        <v>82.533799407302908</v>
      </c>
      <c r="AE38" s="31">
        <f>'Valor (Mensal)'!AE38/'Valor (Mensal)'!AE$10*100</f>
        <v>58.382349616573883</v>
      </c>
      <c r="AF38" s="31">
        <f>'Valor (Mensal)'!AF38/'Valor (Mensal)'!AF$10*100</f>
        <v>56.230395950589553</v>
      </c>
      <c r="AG38" s="31">
        <f>'Valor (Mensal)'!AG38/'Valor (Mensal)'!AG$10*100</f>
        <v>59.685049242635344</v>
      </c>
      <c r="AH38" s="31">
        <f>'Valor (Mensal)'!AH38/'Valor (Mensal)'!AH$10*100</f>
        <v>66.574001454784309</v>
      </c>
      <c r="AI38" s="31">
        <f>'Valor (Mensal)'!AI38/'Valor (Mensal)'!AI$10*100</f>
        <v>71.390254908552691</v>
      </c>
      <c r="AJ38" s="31">
        <f>'Valor (Mensal)'!AJ38/'Valor (Mensal)'!AJ$10*100</f>
        <v>73.392494022381143</v>
      </c>
      <c r="AK38" s="31">
        <f>'Valor (Mensal)'!AK38/'Valor (Mensal)'!AK$10*100</f>
        <v>92.311148263960732</v>
      </c>
      <c r="AL38" s="31">
        <f>'Valor (Mensal)'!AL38/'Valor (Mensal)'!AL$10*100</f>
        <v>92.969112011399034</v>
      </c>
      <c r="AM38" s="31">
        <f>'Valor (Mensal)'!AM38/'Valor (Mensal)'!AM$10*100</f>
        <v>89.985734105203079</v>
      </c>
      <c r="AN38" s="31">
        <f>'Valor (Mensal)'!AN38/'Valor (Mensal)'!AN$10*100</f>
        <v>87.959851157023522</v>
      </c>
      <c r="AO38" s="31">
        <f>'Valor (Mensal)'!AO38/'Valor (Mensal)'!AO$10*100</f>
        <v>86.525546805868785</v>
      </c>
      <c r="AP38" s="31">
        <f>'Valor (Mensal)'!AP38/'Valor (Mensal)'!AP$10*100</f>
        <v>82.983634465835834</v>
      </c>
      <c r="AQ38" s="31">
        <f>'Valor (Mensal)'!AQ38/'Valor (Mensal)'!AQ$10*100</f>
        <v>55.945186606059139</v>
      </c>
      <c r="AR38" s="31"/>
      <c r="AS38" s="31"/>
      <c r="AT38" s="31"/>
      <c r="AU38" s="31"/>
      <c r="AV38" s="31"/>
      <c r="AW38" s="31"/>
      <c r="AX38" s="31"/>
      <c r="AY38" s="31"/>
    </row>
    <row r="39" spans="2:51" outlineLevel="1" x14ac:dyDescent="0.25">
      <c r="B39" s="16">
        <v>15</v>
      </c>
      <c r="C39" s="17" t="s">
        <v>169</v>
      </c>
      <c r="D39" s="30">
        <v>30.468189261720212</v>
      </c>
      <c r="E39" s="30">
        <v>27.851562532073419</v>
      </c>
      <c r="F39" s="30">
        <v>24.942646911213089</v>
      </c>
      <c r="G39" s="30">
        <v>25.511683766128492</v>
      </c>
      <c r="H39" s="30">
        <v>22.059029175644206</v>
      </c>
      <c r="I39" s="30">
        <v>24.321538803991757</v>
      </c>
      <c r="J39" s="30">
        <v>22.398355745708596</v>
      </c>
      <c r="K39" s="30">
        <v>24.602925744166612</v>
      </c>
      <c r="L39" s="30">
        <v>27.781663507499555</v>
      </c>
      <c r="M39" s="30">
        <v>29.391947831545227</v>
      </c>
      <c r="N39" s="30">
        <v>33.675626988461069</v>
      </c>
      <c r="O39" s="30">
        <v>23.603081530384763</v>
      </c>
      <c r="P39" s="30">
        <f>'Valor (Mensal)'!P39/'Valor (Mensal)'!P$10*100</f>
        <v>23.378453151996155</v>
      </c>
      <c r="Q39" s="30">
        <f>'Valor (Mensal)'!Q39/'Valor (Mensal)'!Q$10*100</f>
        <v>24.902650164708426</v>
      </c>
      <c r="R39" s="30">
        <f>'Valor (Mensal)'!R39/'Valor (Mensal)'!R$10*100</f>
        <v>20.630558546198934</v>
      </c>
      <c r="S39" s="30">
        <f>'Valor (Mensal)'!S39/'Valor (Mensal)'!S$10*100</f>
        <v>18.544830018732235</v>
      </c>
      <c r="T39" s="30">
        <f>'Valor (Mensal)'!T39/'Valor (Mensal)'!T$10*100</f>
        <v>15.431484338592474</v>
      </c>
      <c r="U39" s="30">
        <f>'Valor (Mensal)'!U39/'Valor (Mensal)'!U$10*100</f>
        <v>9.429889950364398</v>
      </c>
      <c r="V39" s="30">
        <f>'Valor (Mensal)'!V39/'Valor (Mensal)'!V$10*100</f>
        <v>23.597529228090043</v>
      </c>
      <c r="W39" s="30">
        <f>'Valor (Mensal)'!W39/'Valor (Mensal)'!W$10*100</f>
        <v>15.947349004796301</v>
      </c>
      <c r="X39" s="30">
        <f>'Valor (Mensal)'!X39/'Valor (Mensal)'!X$10*100</f>
        <v>22.71963424423317</v>
      </c>
      <c r="Y39" s="30">
        <f>'Valor (Mensal)'!Y39/'Valor (Mensal)'!Y$10*100</f>
        <v>10.677020204730105</v>
      </c>
      <c r="Z39" s="30">
        <f>'Valor (Mensal)'!Z39/'Valor (Mensal)'!Z$10*100</f>
        <v>14.759471755236184</v>
      </c>
      <c r="AA39" s="30">
        <f>'Valor (Mensal)'!AA39/'Valor (Mensal)'!AA$10*100</f>
        <v>27.691618829422186</v>
      </c>
      <c r="AB39" s="30">
        <f>'Valor (Mensal)'!AB39/'Valor (Mensal)'!AB$10*100</f>
        <v>33.261689024130519</v>
      </c>
      <c r="AC39" s="30">
        <f>'Valor (Mensal)'!AC39/'Valor (Mensal)'!AC$10*100</f>
        <v>20.630527158845265</v>
      </c>
      <c r="AD39" s="30">
        <f>'Valor (Mensal)'!AD39/'Valor (Mensal)'!AD$10*100</f>
        <v>23.454830311184129</v>
      </c>
      <c r="AE39" s="30">
        <f>'Valor (Mensal)'!AE39/'Valor (Mensal)'!AE$10*100</f>
        <v>20.763545670294533</v>
      </c>
      <c r="AF39" s="30">
        <f>'Valor (Mensal)'!AF39/'Valor (Mensal)'!AF$10*100</f>
        <v>16.555440408011535</v>
      </c>
      <c r="AG39" s="30">
        <f>'Valor (Mensal)'!AG39/'Valor (Mensal)'!AG$10*100</f>
        <v>21.187173971961723</v>
      </c>
      <c r="AH39" s="30">
        <f>'Valor (Mensal)'!AH39/'Valor (Mensal)'!AH$10*100</f>
        <v>21.499893773485933</v>
      </c>
      <c r="AI39" s="30">
        <f>'Valor (Mensal)'!AI39/'Valor (Mensal)'!AI$10*100</f>
        <v>20.204882239309484</v>
      </c>
      <c r="AJ39" s="30">
        <f>'Valor (Mensal)'!AJ39/'Valor (Mensal)'!AJ$10*100</f>
        <v>20.012559287905027</v>
      </c>
      <c r="AK39" s="30">
        <f>'Valor (Mensal)'!AK39/'Valor (Mensal)'!AK$10*100</f>
        <v>26.661596002940136</v>
      </c>
      <c r="AL39" s="30">
        <f>'Valor (Mensal)'!AL39/'Valor (Mensal)'!AL$10*100</f>
        <v>28.289579077814537</v>
      </c>
      <c r="AM39" s="30">
        <f>'Valor (Mensal)'!AM39/'Valor (Mensal)'!AM$10*100</f>
        <v>31.23126413162889</v>
      </c>
      <c r="AN39" s="30">
        <f>'Valor (Mensal)'!AN39/'Valor (Mensal)'!AN$10*100</f>
        <v>33.430893184682361</v>
      </c>
      <c r="AO39" s="30">
        <f>'Valor (Mensal)'!AO39/'Valor (Mensal)'!AO$10*100</f>
        <v>26.880619950795303</v>
      </c>
      <c r="AP39" s="30">
        <f>'Valor (Mensal)'!AP39/'Valor (Mensal)'!AP$10*100</f>
        <v>23.63436736594981</v>
      </c>
      <c r="AQ39" s="30">
        <f>'Valor (Mensal)'!AQ39/'Valor (Mensal)'!AQ$10*100</f>
        <v>19.830411773325388</v>
      </c>
      <c r="AR39" s="30"/>
      <c r="AS39" s="30"/>
      <c r="AT39" s="30"/>
      <c r="AU39" s="30"/>
      <c r="AV39" s="30"/>
      <c r="AW39" s="30"/>
      <c r="AX39" s="30"/>
      <c r="AY39" s="30"/>
    </row>
    <row r="40" spans="2:51" outlineLevel="2" x14ac:dyDescent="0.25">
      <c r="B40" s="4" t="s">
        <v>20</v>
      </c>
      <c r="C40" s="5" t="s">
        <v>170</v>
      </c>
      <c r="D40" s="6">
        <v>14.365540925612367</v>
      </c>
      <c r="E40" s="6">
        <v>13.169039653188925</v>
      </c>
      <c r="F40" s="6">
        <v>14.381098202836744</v>
      </c>
      <c r="G40" s="6">
        <v>13.57866212526404</v>
      </c>
      <c r="H40" s="6">
        <v>9.9673105493669176</v>
      </c>
      <c r="I40" s="6">
        <v>8.4966357205964904</v>
      </c>
      <c r="J40" s="6">
        <v>9.5010259719915755</v>
      </c>
      <c r="K40" s="6">
        <v>10.465716644421775</v>
      </c>
      <c r="L40" s="6">
        <v>13.541726709147191</v>
      </c>
      <c r="M40" s="6">
        <v>16.953487496102785</v>
      </c>
      <c r="N40" s="6">
        <v>18.598411084471085</v>
      </c>
      <c r="O40" s="6">
        <v>17.352055233128009</v>
      </c>
      <c r="P40" s="6">
        <f>'Valor (Mensal)'!P40/'Valor (Mensal)'!P$10*100</f>
        <v>16.106411296385051</v>
      </c>
      <c r="Q40" s="6">
        <f>'Valor (Mensal)'!Q40/'Valor (Mensal)'!Q$10*100</f>
        <v>17.447859215271937</v>
      </c>
      <c r="R40" s="6">
        <f>'Valor (Mensal)'!R40/'Valor (Mensal)'!R$10*100</f>
        <v>14.346557387134986</v>
      </c>
      <c r="S40" s="6">
        <f>'Valor (Mensal)'!S40/'Valor (Mensal)'!S$10*100</f>
        <v>11.841921304835694</v>
      </c>
      <c r="T40" s="6">
        <f>'Valor (Mensal)'!T40/'Valor (Mensal)'!T$10*100</f>
        <v>8.6500317766411303</v>
      </c>
      <c r="U40" s="6">
        <f>'Valor (Mensal)'!U40/'Valor (Mensal)'!U$10*100</f>
        <v>4.501425031241939</v>
      </c>
      <c r="V40" s="6">
        <f>'Valor (Mensal)'!V40/'Valor (Mensal)'!V$10*100</f>
        <v>10.301242490457664</v>
      </c>
      <c r="W40" s="6">
        <f>'Valor (Mensal)'!W40/'Valor (Mensal)'!W$10*100</f>
        <v>8.3553047744981885</v>
      </c>
      <c r="X40" s="6">
        <f>'Valor (Mensal)'!X40/'Valor (Mensal)'!X$10*100</f>
        <v>8.7587242882611118</v>
      </c>
      <c r="Y40" s="6">
        <f>'Valor (Mensal)'!Y40/'Valor (Mensal)'!Y$10*100</f>
        <v>5.1934998859758847</v>
      </c>
      <c r="Z40" s="6">
        <f>'Valor (Mensal)'!Z40/'Valor (Mensal)'!Z$10*100</f>
        <v>6.3001606408832709</v>
      </c>
      <c r="AA40" s="6">
        <f>'Valor (Mensal)'!AA40/'Valor (Mensal)'!AA$10*100</f>
        <v>13.593136175145842</v>
      </c>
      <c r="AB40" s="6">
        <f>'Valor (Mensal)'!AB40/'Valor (Mensal)'!AB$10*100</f>
        <v>12.998702781615123</v>
      </c>
      <c r="AC40" s="6">
        <f>'Valor (Mensal)'!AC40/'Valor (Mensal)'!AC$10*100</f>
        <v>15.079635041611819</v>
      </c>
      <c r="AD40" s="6">
        <f>'Valor (Mensal)'!AD40/'Valor (Mensal)'!AD$10*100</f>
        <v>13.974012514011648</v>
      </c>
      <c r="AE40" s="6">
        <f>'Valor (Mensal)'!AE40/'Valor (Mensal)'!AE$10*100</f>
        <v>11.652125487760499</v>
      </c>
      <c r="AF40" s="6">
        <f>'Valor (Mensal)'!AF40/'Valor (Mensal)'!AF$10*100</f>
        <v>9.6236395435952105</v>
      </c>
      <c r="AG40" s="6">
        <f>'Valor (Mensal)'!AG40/'Valor (Mensal)'!AG$10*100</f>
        <v>9.7286886543760271</v>
      </c>
      <c r="AH40" s="6">
        <f>'Valor (Mensal)'!AH40/'Valor (Mensal)'!AH$10*100</f>
        <v>11.639251137616899</v>
      </c>
      <c r="AI40" s="6">
        <f>'Valor (Mensal)'!AI40/'Valor (Mensal)'!AI$10*100</f>
        <v>11.689442081112707</v>
      </c>
      <c r="AJ40" s="6">
        <f>'Valor (Mensal)'!AJ40/'Valor (Mensal)'!AJ$10*100</f>
        <v>9.6866922292672353</v>
      </c>
      <c r="AK40" s="6">
        <f>'Valor (Mensal)'!AK40/'Valor (Mensal)'!AK$10*100</f>
        <v>15.734415716733437</v>
      </c>
      <c r="AL40" s="6">
        <f>'Valor (Mensal)'!AL40/'Valor (Mensal)'!AL$10*100</f>
        <v>18.73864751365554</v>
      </c>
      <c r="AM40" s="6">
        <f>'Valor (Mensal)'!AM40/'Valor (Mensal)'!AM$10*100</f>
        <v>14.489911186943088</v>
      </c>
      <c r="AN40" s="6">
        <f>'Valor (Mensal)'!AN40/'Valor (Mensal)'!AN$10*100</f>
        <v>13.456418424261807</v>
      </c>
      <c r="AO40" s="6">
        <f>'Valor (Mensal)'!AO40/'Valor (Mensal)'!AO$10*100</f>
        <v>14.590969678298634</v>
      </c>
      <c r="AP40" s="6">
        <f>'Valor (Mensal)'!AP40/'Valor (Mensal)'!AP$10*100</f>
        <v>13.988729642570084</v>
      </c>
      <c r="AQ40" s="6">
        <f>'Valor (Mensal)'!AQ40/'Valor (Mensal)'!AQ$10*100</f>
        <v>10.603013296553129</v>
      </c>
      <c r="AR40" s="6"/>
      <c r="AS40" s="6"/>
      <c r="AT40" s="6"/>
      <c r="AU40" s="6"/>
      <c r="AV40" s="6"/>
      <c r="AW40" s="6"/>
      <c r="AX40" s="6"/>
      <c r="AY40" s="6"/>
    </row>
    <row r="41" spans="2:51" ht="22.5" outlineLevel="2" x14ac:dyDescent="0.25">
      <c r="B41" s="4" t="s">
        <v>21</v>
      </c>
      <c r="C41" s="5" t="s">
        <v>171</v>
      </c>
      <c r="D41" s="6">
        <v>0.17210216155543404</v>
      </c>
      <c r="E41" s="6">
        <v>0.20796701625919203</v>
      </c>
      <c r="F41" s="6">
        <v>0.30201201491044133</v>
      </c>
      <c r="G41" s="6">
        <v>0.25636581846340079</v>
      </c>
      <c r="H41" s="6">
        <v>0.3159484679215096</v>
      </c>
      <c r="I41" s="6">
        <v>0.29632683239513635</v>
      </c>
      <c r="J41" s="6">
        <v>0.226674360403678</v>
      </c>
      <c r="K41" s="6">
        <v>0.25689662956713671</v>
      </c>
      <c r="L41" s="6">
        <v>0.29079720747669419</v>
      </c>
      <c r="M41" s="6">
        <v>0.41803478014227591</v>
      </c>
      <c r="N41" s="6">
        <v>0.29486731753795076</v>
      </c>
      <c r="O41" s="6">
        <v>0.52204828644515067</v>
      </c>
      <c r="P41" s="6">
        <f>'Valor (Mensal)'!P41/'Valor (Mensal)'!P$10*100</f>
        <v>0.45926992251287097</v>
      </c>
      <c r="Q41" s="6">
        <f>'Valor (Mensal)'!Q41/'Valor (Mensal)'!Q$10*100</f>
        <v>0.28228754485500479</v>
      </c>
      <c r="R41" s="6">
        <f>'Valor (Mensal)'!R41/'Valor (Mensal)'!R$10*100</f>
        <v>0.27434280249051241</v>
      </c>
      <c r="S41" s="6">
        <f>'Valor (Mensal)'!S41/'Valor (Mensal)'!S$10*100</f>
        <v>0.20292335458791874</v>
      </c>
      <c r="T41" s="6">
        <f>'Valor (Mensal)'!T41/'Valor (Mensal)'!T$10*100</f>
        <v>0.16928298487704155</v>
      </c>
      <c r="U41" s="6">
        <f>'Valor (Mensal)'!U41/'Valor (Mensal)'!U$10*100</f>
        <v>8.6825855889683806E-2</v>
      </c>
      <c r="V41" s="6">
        <f>'Valor (Mensal)'!V41/'Valor (Mensal)'!V$10*100</f>
        <v>0.14874455602144485</v>
      </c>
      <c r="W41" s="6">
        <f>'Valor (Mensal)'!W41/'Valor (Mensal)'!W$10*100</f>
        <v>0.14584171744746985</v>
      </c>
      <c r="X41" s="6">
        <f>'Valor (Mensal)'!X41/'Valor (Mensal)'!X$10*100</f>
        <v>0.19859834224054407</v>
      </c>
      <c r="Y41" s="6">
        <f>'Valor (Mensal)'!Y41/'Valor (Mensal)'!Y$10*100</f>
        <v>8.8192186258249983E-2</v>
      </c>
      <c r="Z41" s="6">
        <f>'Valor (Mensal)'!Z41/'Valor (Mensal)'!Z$10*100</f>
        <v>0.15775585078767207</v>
      </c>
      <c r="AA41" s="6">
        <f>'Valor (Mensal)'!AA41/'Valor (Mensal)'!AA$10*100</f>
        <v>0.67205450966175817</v>
      </c>
      <c r="AB41" s="6">
        <f>'Valor (Mensal)'!AB41/'Valor (Mensal)'!AB$10*100</f>
        <v>0.71255937148570359</v>
      </c>
      <c r="AC41" s="6">
        <f>'Valor (Mensal)'!AC41/'Valor (Mensal)'!AC$10*100</f>
        <v>0.25146190814477781</v>
      </c>
      <c r="AD41" s="6">
        <f>'Valor (Mensal)'!AD41/'Valor (Mensal)'!AD$10*100</f>
        <v>0.25414996309103866</v>
      </c>
      <c r="AE41" s="6">
        <f>'Valor (Mensal)'!AE41/'Valor (Mensal)'!AE$10*100</f>
        <v>0.124522507065793</v>
      </c>
      <c r="AF41" s="6">
        <f>'Valor (Mensal)'!AF41/'Valor (Mensal)'!AF$10*100</f>
        <v>0.15055611082563591</v>
      </c>
      <c r="AG41" s="6">
        <f>'Valor (Mensal)'!AG41/'Valor (Mensal)'!AG$10*100</f>
        <v>0.15842451104420777</v>
      </c>
      <c r="AH41" s="6">
        <f>'Valor (Mensal)'!AH41/'Valor (Mensal)'!AH$10*100</f>
        <v>0.18163543668880047</v>
      </c>
      <c r="AI41" s="6">
        <f>'Valor (Mensal)'!AI41/'Valor (Mensal)'!AI$10*100</f>
        <v>0.13844123495517263</v>
      </c>
      <c r="AJ41" s="6">
        <f>'Valor (Mensal)'!AJ41/'Valor (Mensal)'!AJ$10*100</f>
        <v>0.1254737580876269</v>
      </c>
      <c r="AK41" s="6">
        <f>'Valor (Mensal)'!AK41/'Valor (Mensal)'!AK$10*100</f>
        <v>0.19614276456607821</v>
      </c>
      <c r="AL41" s="6">
        <f>'Valor (Mensal)'!AL41/'Valor (Mensal)'!AL$10*100</f>
        <v>0.39879571875272546</v>
      </c>
      <c r="AM41" s="6">
        <f>'Valor (Mensal)'!AM41/'Valor (Mensal)'!AM$10*100</f>
        <v>0.29697979201619379</v>
      </c>
      <c r="AN41" s="6">
        <f>'Valor (Mensal)'!AN41/'Valor (Mensal)'!AN$10*100</f>
        <v>0.32535540874603119</v>
      </c>
      <c r="AO41" s="6">
        <f>'Valor (Mensal)'!AO41/'Valor (Mensal)'!AO$10*100</f>
        <v>0.32856907285720921</v>
      </c>
      <c r="AP41" s="6">
        <f>'Valor (Mensal)'!AP41/'Valor (Mensal)'!AP$10*100</f>
        <v>0.21312685139179469</v>
      </c>
      <c r="AQ41" s="6">
        <f>'Valor (Mensal)'!AQ41/'Valor (Mensal)'!AQ$10*100</f>
        <v>0.1155286423957097</v>
      </c>
      <c r="AR41" s="6"/>
      <c r="AS41" s="6"/>
      <c r="AT41" s="6"/>
      <c r="AU41" s="6"/>
      <c r="AV41" s="6"/>
      <c r="AW41" s="6"/>
      <c r="AX41" s="6"/>
      <c r="AY41" s="6"/>
    </row>
    <row r="42" spans="2:51" outlineLevel="2" x14ac:dyDescent="0.25">
      <c r="B42" s="4" t="s">
        <v>22</v>
      </c>
      <c r="C42" s="5" t="s">
        <v>172</v>
      </c>
      <c r="D42" s="6">
        <v>8.9004763826678737</v>
      </c>
      <c r="E42" s="6">
        <v>10.87617073479853</v>
      </c>
      <c r="F42" s="6">
        <v>5.1904330260621165</v>
      </c>
      <c r="G42" s="6">
        <v>6.9055559394841843</v>
      </c>
      <c r="H42" s="6">
        <v>6.6691621478870049</v>
      </c>
      <c r="I42" s="6">
        <v>11.908813849752287</v>
      </c>
      <c r="J42" s="6">
        <v>10.13832691645948</v>
      </c>
      <c r="K42" s="6">
        <v>11.677380787007269</v>
      </c>
      <c r="L42" s="6">
        <v>12.028079458206999</v>
      </c>
      <c r="M42" s="6">
        <v>9.7324665588633241</v>
      </c>
      <c r="N42" s="6">
        <v>11.403679624402429</v>
      </c>
      <c r="O42" s="6">
        <v>3.5341394211136454</v>
      </c>
      <c r="P42" s="6">
        <f>'Valor (Mensal)'!P42/'Valor (Mensal)'!P$10*100</f>
        <v>3.1157062754847908</v>
      </c>
      <c r="Q42" s="6">
        <f>'Valor (Mensal)'!Q42/'Valor (Mensal)'!Q$10*100</f>
        <v>2.9540099412660314</v>
      </c>
      <c r="R42" s="6">
        <f>'Valor (Mensal)'!R42/'Valor (Mensal)'!R$10*100</f>
        <v>3.0509891589242497</v>
      </c>
      <c r="S42" s="6">
        <f>'Valor (Mensal)'!S42/'Valor (Mensal)'!S$10*100</f>
        <v>4.703215228399543</v>
      </c>
      <c r="T42" s="6">
        <f>'Valor (Mensal)'!T42/'Valor (Mensal)'!T$10*100</f>
        <v>5.3057948810765332</v>
      </c>
      <c r="U42" s="6">
        <f>'Valor (Mensal)'!U42/'Valor (Mensal)'!U$10*100</f>
        <v>3.8627753208121369</v>
      </c>
      <c r="V42" s="6">
        <f>'Valor (Mensal)'!V42/'Valor (Mensal)'!V$10*100</f>
        <v>11.548962369314069</v>
      </c>
      <c r="W42" s="6">
        <f>'Valor (Mensal)'!W42/'Valor (Mensal)'!W$10*100</f>
        <v>5.6546096277926186</v>
      </c>
      <c r="X42" s="6">
        <f>'Valor (Mensal)'!X42/'Valor (Mensal)'!X$10*100</f>
        <v>11.645750428680321</v>
      </c>
      <c r="Y42" s="6">
        <f>'Valor (Mensal)'!Y42/'Valor (Mensal)'!Y$10*100</f>
        <v>4.2310715150639115</v>
      </c>
      <c r="Z42" s="6">
        <f>'Valor (Mensal)'!Z42/'Valor (Mensal)'!Z$10*100</f>
        <v>7.2355457486629025</v>
      </c>
      <c r="AA42" s="6">
        <f>'Valor (Mensal)'!AA42/'Valor (Mensal)'!AA$10*100</f>
        <v>8.37424740711268</v>
      </c>
      <c r="AB42" s="6">
        <f>'Valor (Mensal)'!AB42/'Valor (Mensal)'!AB$10*100</f>
        <v>15.814938899116873</v>
      </c>
      <c r="AC42" s="6">
        <f>'Valor (Mensal)'!AC42/'Valor (Mensal)'!AC$10*100</f>
        <v>2.6375792749761104</v>
      </c>
      <c r="AD42" s="6">
        <f>'Valor (Mensal)'!AD42/'Valor (Mensal)'!AD$10*100</f>
        <v>4.3561810713808438</v>
      </c>
      <c r="AE42" s="6">
        <f>'Valor (Mensal)'!AE42/'Valor (Mensal)'!AE$10*100</f>
        <v>6.3039898063422877</v>
      </c>
      <c r="AF42" s="6">
        <f>'Valor (Mensal)'!AF42/'Valor (Mensal)'!AF$10*100</f>
        <v>4.972489545810042</v>
      </c>
      <c r="AG42" s="6">
        <f>'Valor (Mensal)'!AG42/'Valor (Mensal)'!AG$10*100</f>
        <v>9.6947255988136387</v>
      </c>
      <c r="AH42" s="6">
        <f>'Valor (Mensal)'!AH42/'Valor (Mensal)'!AH$10*100</f>
        <v>7.5513699507804217</v>
      </c>
      <c r="AI42" s="6">
        <f>'Valor (Mensal)'!AI42/'Valor (Mensal)'!AI$10*100</f>
        <v>6.4072864984960107</v>
      </c>
      <c r="AJ42" s="6">
        <f>'Valor (Mensal)'!AJ42/'Valor (Mensal)'!AJ$10*100</f>
        <v>8.3589094031513405</v>
      </c>
      <c r="AK42" s="6">
        <f>'Valor (Mensal)'!AK42/'Valor (Mensal)'!AK$10*100</f>
        <v>7.4779582991182121</v>
      </c>
      <c r="AL42" s="6">
        <f>'Valor (Mensal)'!AL42/'Valor (Mensal)'!AL$10*100</f>
        <v>5.1419920128975258</v>
      </c>
      <c r="AM42" s="6">
        <f>'Valor (Mensal)'!AM42/'Valor (Mensal)'!AM$10*100</f>
        <v>10.421278433498991</v>
      </c>
      <c r="AN42" s="6">
        <f>'Valor (Mensal)'!AN42/'Valor (Mensal)'!AN$10*100</f>
        <v>15.842830180673712</v>
      </c>
      <c r="AO42" s="6">
        <f>'Valor (Mensal)'!AO42/'Valor (Mensal)'!AO$10*100</f>
        <v>8.5077970710009989</v>
      </c>
      <c r="AP42" s="6">
        <f>'Valor (Mensal)'!AP42/'Valor (Mensal)'!AP$10*100</f>
        <v>4.4096036358572839</v>
      </c>
      <c r="AQ42" s="6">
        <f>'Valor (Mensal)'!AQ42/'Valor (Mensal)'!AQ$10*100</f>
        <v>7.5704153707551987</v>
      </c>
      <c r="AR42" s="6"/>
      <c r="AS42" s="6"/>
      <c r="AT42" s="6"/>
      <c r="AU42" s="6"/>
      <c r="AV42" s="6"/>
      <c r="AW42" s="6"/>
      <c r="AX42" s="6"/>
      <c r="AY42" s="6"/>
    </row>
    <row r="43" spans="2:51" outlineLevel="2" x14ac:dyDescent="0.25">
      <c r="B43" s="4" t="s">
        <v>23</v>
      </c>
      <c r="C43" s="5" t="s">
        <v>173</v>
      </c>
      <c r="D43" s="6">
        <v>7.0638894858928965E-4</v>
      </c>
      <c r="E43" s="6">
        <v>5.4059335501278145E-4</v>
      </c>
      <c r="F43" s="6">
        <v>2.7755354366818061E-4</v>
      </c>
      <c r="G43" s="6">
        <v>1.5841941265408829E-3</v>
      </c>
      <c r="H43" s="6">
        <v>1.7946607596537804E-3</v>
      </c>
      <c r="I43" s="6">
        <v>3.8213824072171566E-3</v>
      </c>
      <c r="J43" s="6">
        <v>1.1842932833810462E-2</v>
      </c>
      <c r="K43" s="6">
        <v>2.0751744363905544E-2</v>
      </c>
      <c r="L43" s="6">
        <v>2.2168863514076695E-2</v>
      </c>
      <c r="M43" s="6">
        <v>2.4414262268273632E-2</v>
      </c>
      <c r="N43" s="6">
        <v>3.1800455629895141E-2</v>
      </c>
      <c r="O43" s="6">
        <v>2.6560899759717695E-3</v>
      </c>
      <c r="P43" s="6">
        <f>'Valor (Mensal)'!P43/'Valor (Mensal)'!P$10*100</f>
        <v>9.3799900275824341E-4</v>
      </c>
      <c r="Q43" s="6">
        <f>'Valor (Mensal)'!Q43/'Valor (Mensal)'!Q$10*100</f>
        <v>5.8141262941916834E-3</v>
      </c>
      <c r="R43" s="6">
        <f>'Valor (Mensal)'!R43/'Valor (Mensal)'!R$10*100</f>
        <v>3.4152154053862098E-4</v>
      </c>
      <c r="S43" s="6">
        <f>'Valor (Mensal)'!S43/'Valor (Mensal)'!S$10*100</f>
        <v>1.5934656887556322E-3</v>
      </c>
      <c r="T43" s="6">
        <f>'Valor (Mensal)'!T43/'Valor (Mensal)'!T$10*100</f>
        <v>5.8784881086121061E-4</v>
      </c>
      <c r="U43" s="6">
        <f>'Valor (Mensal)'!U43/'Valor (Mensal)'!U$10*100</f>
        <v>1.0458581116822103E-3</v>
      </c>
      <c r="V43" s="6">
        <f>'Valor (Mensal)'!V43/'Valor (Mensal)'!V$10*100</f>
        <v>6.5620386871405659E-4</v>
      </c>
      <c r="W43" s="6">
        <f>'Valor (Mensal)'!W43/'Valor (Mensal)'!W$10*100</f>
        <v>9.0205006221921874E-3</v>
      </c>
      <c r="X43" s="6">
        <f>'Valor (Mensal)'!X43/'Valor (Mensal)'!X$10*100</f>
        <v>9.9175046061429108E-3</v>
      </c>
      <c r="Y43" s="6">
        <f>'Valor (Mensal)'!Y43/'Valor (Mensal)'!Y$10*100</f>
        <v>2.419608479434711E-4</v>
      </c>
      <c r="Z43" s="6">
        <f>'Valor (Mensal)'!Z43/'Valor (Mensal)'!Z$10*100</f>
        <v>3.8925667079134116E-3</v>
      </c>
      <c r="AA43" s="6">
        <f>'Valor (Mensal)'!AA43/'Valor (Mensal)'!AA$10*100</f>
        <v>9.5942542334773919E-3</v>
      </c>
      <c r="AB43" s="6">
        <f>'Valor (Mensal)'!AB43/'Valor (Mensal)'!AB$10*100</f>
        <v>1.2332805168814484E-2</v>
      </c>
      <c r="AC43" s="6">
        <f>'Valor (Mensal)'!AC43/'Valor (Mensal)'!AC$10*100</f>
        <v>1.3801041217576105E-2</v>
      </c>
      <c r="AD43" s="6">
        <f>'Valor (Mensal)'!AD43/'Valor (Mensal)'!AD$10*100</f>
        <v>1.152331490324761E-2</v>
      </c>
      <c r="AE43" s="6">
        <f>'Valor (Mensal)'!AE43/'Valor (Mensal)'!AE$10*100</f>
        <v>1.9859305863161925E-2</v>
      </c>
      <c r="AF43" s="6">
        <f>'Valor (Mensal)'!AF43/'Valor (Mensal)'!AF$10*100</f>
        <v>3.3252388981435156E-2</v>
      </c>
      <c r="AG43" s="6">
        <f>'Valor (Mensal)'!AG43/'Valor (Mensal)'!AG$10*100</f>
        <v>2.5025542266856358E-2</v>
      </c>
      <c r="AH43" s="6">
        <f>'Valor (Mensal)'!AH43/'Valor (Mensal)'!AH$10*100</f>
        <v>0.39936453798174004</v>
      </c>
      <c r="AI43" s="6">
        <f>'Valor (Mensal)'!AI43/'Valor (Mensal)'!AI$10*100</f>
        <v>0.20787048252235238</v>
      </c>
      <c r="AJ43" s="6">
        <f>'Valor (Mensal)'!AJ43/'Valor (Mensal)'!AJ$10*100</f>
        <v>2.9868928200173134E-2</v>
      </c>
      <c r="AK43" s="6">
        <f>'Valor (Mensal)'!AK43/'Valor (Mensal)'!AK$10*100</f>
        <v>0.41869544097600808</v>
      </c>
      <c r="AL43" s="6">
        <f>'Valor (Mensal)'!AL43/'Valor (Mensal)'!AL$10*100</f>
        <v>0.83077023294502605</v>
      </c>
      <c r="AM43" s="6">
        <f>'Valor (Mensal)'!AM43/'Valor (Mensal)'!AM$10*100</f>
        <v>0.67601759393591565</v>
      </c>
      <c r="AN43" s="6">
        <f>'Valor (Mensal)'!AN43/'Valor (Mensal)'!AN$10*100</f>
        <v>0.10349735140043641</v>
      </c>
      <c r="AO43" s="6">
        <f>'Valor (Mensal)'!AO43/'Valor (Mensal)'!AO$10*100</f>
        <v>0.49305693258105998</v>
      </c>
      <c r="AP43" s="6">
        <f>'Valor (Mensal)'!AP43/'Valor (Mensal)'!AP$10*100</f>
        <v>1.7318052605007468E-2</v>
      </c>
      <c r="AQ43" s="6">
        <f>'Valor (Mensal)'!AQ43/'Valor (Mensal)'!AQ$10*100</f>
        <v>2.7109771461183282E-3</v>
      </c>
      <c r="AR43" s="6"/>
      <c r="AS43" s="6"/>
      <c r="AT43" s="6"/>
      <c r="AU43" s="6"/>
      <c r="AV43" s="6"/>
      <c r="AW43" s="6"/>
      <c r="AX43" s="6"/>
      <c r="AY43" s="6"/>
    </row>
    <row r="44" spans="2:51" ht="22.5" outlineLevel="2" x14ac:dyDescent="0.25">
      <c r="B44" s="4" t="s">
        <v>24</v>
      </c>
      <c r="C44" s="5" t="s">
        <v>174</v>
      </c>
      <c r="D44" s="6">
        <v>6.1742077438089922</v>
      </c>
      <c r="E44" s="6">
        <v>2.7859369045125417</v>
      </c>
      <c r="F44" s="6">
        <v>3.9981882113755369</v>
      </c>
      <c r="G44" s="6">
        <v>3.922869682049932</v>
      </c>
      <c r="H44" s="6">
        <v>4.1604080495489963</v>
      </c>
      <c r="I44" s="6">
        <v>2.9913770720379462</v>
      </c>
      <c r="J44" s="6">
        <v>1.8050879721392175</v>
      </c>
      <c r="K44" s="6">
        <v>1.5584270130067126</v>
      </c>
      <c r="L44" s="6">
        <v>1.1713751964313956</v>
      </c>
      <c r="M44" s="6">
        <v>1.1041795383134549</v>
      </c>
      <c r="N44" s="6">
        <v>2.310095865952039</v>
      </c>
      <c r="O44" s="6">
        <v>1.0948819379747015</v>
      </c>
      <c r="P44" s="6">
        <f>'Valor (Mensal)'!P44/'Valor (Mensal)'!P$10*100</f>
        <v>2.6675311631675225</v>
      </c>
      <c r="Q44" s="6">
        <f>'Valor (Mensal)'!Q44/'Valor (Mensal)'!Q$10*100</f>
        <v>3.2334753961779068</v>
      </c>
      <c r="R44" s="6">
        <f>'Valor (Mensal)'!R44/'Valor (Mensal)'!R$10*100</f>
        <v>1.938271846644555</v>
      </c>
      <c r="S44" s="6">
        <f>'Valor (Mensal)'!S44/'Valor (Mensal)'!S$10*100</f>
        <v>0.96915753013462635</v>
      </c>
      <c r="T44" s="6">
        <f>'Valor (Mensal)'!T44/'Valor (Mensal)'!T$10*100</f>
        <v>0.59996785923500062</v>
      </c>
      <c r="U44" s="6">
        <f>'Valor (Mensal)'!U44/'Valor (Mensal)'!U$10*100</f>
        <v>0.61431876415863107</v>
      </c>
      <c r="V44" s="6">
        <f>'Valor (Mensal)'!V44/'Valor (Mensal)'!V$10*100</f>
        <v>0.7430371414477146</v>
      </c>
      <c r="W44" s="6">
        <f>'Valor (Mensal)'!W44/'Valor (Mensal)'!W$10*100</f>
        <v>1.0795151403080547</v>
      </c>
      <c r="X44" s="6">
        <f>'Valor (Mensal)'!X44/'Valor (Mensal)'!X$10*100</f>
        <v>1.43852676086505</v>
      </c>
      <c r="Y44" s="6">
        <f>'Valor (Mensal)'!Y44/'Valor (Mensal)'!Y$10*100</f>
        <v>0.71262675940847531</v>
      </c>
      <c r="Z44" s="6">
        <f>'Valor (Mensal)'!Z44/'Valor (Mensal)'!Z$10*100</f>
        <v>0.47593871007786842</v>
      </c>
      <c r="AA44" s="6">
        <f>'Valor (Mensal)'!AA44/'Valor (Mensal)'!AA$10*100</f>
        <v>3.5260347514094583</v>
      </c>
      <c r="AB44" s="6">
        <f>'Valor (Mensal)'!AB44/'Valor (Mensal)'!AB$10*100</f>
        <v>2.427382451182178</v>
      </c>
      <c r="AC44" s="6">
        <f>'Valor (Mensal)'!AC44/'Valor (Mensal)'!AC$10*100</f>
        <v>1.0185053124917098</v>
      </c>
      <c r="AD44" s="6">
        <f>'Valor (Mensal)'!AD44/'Valor (Mensal)'!AD$10*100</f>
        <v>3.3044826834631711</v>
      </c>
      <c r="AE44" s="6">
        <f>'Valor (Mensal)'!AE44/'Valor (Mensal)'!AE$10*100</f>
        <v>1.8080241393805208</v>
      </c>
      <c r="AF44" s="6">
        <f>'Valor (Mensal)'!AF44/'Valor (Mensal)'!AF$10*100</f>
        <v>0.916966847509468</v>
      </c>
      <c r="AG44" s="6">
        <f>'Valor (Mensal)'!AG44/'Valor (Mensal)'!AG$10*100</f>
        <v>0.89454904418161019</v>
      </c>
      <c r="AH44" s="6">
        <f>'Valor (Mensal)'!AH44/'Valor (Mensal)'!AH$10*100</f>
        <v>0.87224962823585739</v>
      </c>
      <c r="AI44" s="6">
        <f>'Valor (Mensal)'!AI44/'Valor (Mensal)'!AI$10*100</f>
        <v>0.88145808685796845</v>
      </c>
      <c r="AJ44" s="6">
        <f>'Valor (Mensal)'!AJ44/'Valor (Mensal)'!AJ$10*100</f>
        <v>0.92478814233979034</v>
      </c>
      <c r="AK44" s="6">
        <f>'Valor (Mensal)'!AK44/'Valor (Mensal)'!AK$10*100</f>
        <v>1.6238232635443137</v>
      </c>
      <c r="AL44" s="6">
        <f>'Valor (Mensal)'!AL44/'Valor (Mensal)'!AL$10*100</f>
        <v>1.8225946021141377</v>
      </c>
      <c r="AM44" s="6">
        <f>'Valor (Mensal)'!AM44/'Valor (Mensal)'!AM$10*100</f>
        <v>4.1715560696198732</v>
      </c>
      <c r="AN44" s="6">
        <f>'Valor (Mensal)'!AN44/'Valor (Mensal)'!AN$10*100</f>
        <v>2.3746549000732959</v>
      </c>
      <c r="AO44" s="6">
        <f>'Valor (Mensal)'!AO44/'Valor (Mensal)'!AO$10*100</f>
        <v>1.8205363160792132</v>
      </c>
      <c r="AP44" s="6">
        <f>'Valor (Mensal)'!AP44/'Valor (Mensal)'!AP$10*100</f>
        <v>3.5095568506096559</v>
      </c>
      <c r="AQ44" s="6">
        <f>'Valor (Mensal)'!AQ44/'Valor (Mensal)'!AQ$10*100</f>
        <v>0.65235889839457939</v>
      </c>
      <c r="AR44" s="6"/>
      <c r="AS44" s="6"/>
      <c r="AT44" s="6"/>
      <c r="AU44" s="6"/>
      <c r="AV44" s="6"/>
      <c r="AW44" s="6"/>
      <c r="AX44" s="6"/>
      <c r="AY44" s="6"/>
    </row>
    <row r="45" spans="2:51" outlineLevel="2" x14ac:dyDescent="0.25">
      <c r="B45" s="4" t="s">
        <v>25</v>
      </c>
      <c r="C45" s="5" t="s">
        <v>175</v>
      </c>
      <c r="D45" s="6">
        <v>3.4215842904139136E-5</v>
      </c>
      <c r="E45" s="6">
        <v>0</v>
      </c>
      <c r="F45" s="6">
        <v>0</v>
      </c>
      <c r="G45" s="6">
        <v>2.7308108470252369E-2</v>
      </c>
      <c r="H45" s="6">
        <v>1.0891063388042153E-2</v>
      </c>
      <c r="I45" s="6">
        <v>8.8510917530460233E-3</v>
      </c>
      <c r="J45" s="6">
        <v>3.4131394797516347E-2</v>
      </c>
      <c r="K45" s="6">
        <v>1.638176675459074E-2</v>
      </c>
      <c r="L45" s="6">
        <v>1.13166108541149E-2</v>
      </c>
      <c r="M45" s="6">
        <v>2.0801259097092885E-2</v>
      </c>
      <c r="N45" s="6">
        <v>2.5956426300271462E-2</v>
      </c>
      <c r="O45" s="6">
        <v>0</v>
      </c>
      <c r="P45" s="6">
        <f>'Valor (Mensal)'!P45/'Valor (Mensal)'!P$10*100</f>
        <v>0</v>
      </c>
      <c r="Q45" s="6">
        <f>'Valor (Mensal)'!Q45/'Valor (Mensal)'!Q$10*100</f>
        <v>0</v>
      </c>
      <c r="R45" s="6">
        <f>'Valor (Mensal)'!R45/'Valor (Mensal)'!R$10*100</f>
        <v>7.6302636414639049E-5</v>
      </c>
      <c r="S45" s="6">
        <f>'Valor (Mensal)'!S45/'Valor (Mensal)'!S$10*100</f>
        <v>0</v>
      </c>
      <c r="T45" s="6">
        <f>'Valor (Mensal)'!T45/'Valor (Mensal)'!T$10*100</f>
        <v>0</v>
      </c>
      <c r="U45" s="6">
        <f>'Valor (Mensal)'!U45/'Valor (Mensal)'!U$10*100</f>
        <v>0</v>
      </c>
      <c r="V45" s="6">
        <f>'Valor (Mensal)'!V45/'Valor (Mensal)'!V$10*100</f>
        <v>2.8714918194581464E-4</v>
      </c>
      <c r="W45" s="6">
        <f>'Valor (Mensal)'!W45/'Valor (Mensal)'!W$10*100</f>
        <v>0</v>
      </c>
      <c r="X45" s="6">
        <f>'Valor (Mensal)'!X45/'Valor (Mensal)'!X$10*100</f>
        <v>2.5931081337370269E-3</v>
      </c>
      <c r="Y45" s="6">
        <f>'Valor (Mensal)'!Y45/'Valor (Mensal)'!Y$10*100</f>
        <v>0</v>
      </c>
      <c r="Z45" s="6">
        <f>'Valor (Mensal)'!Z45/'Valor (Mensal)'!Z$10*100</f>
        <v>2.7934976030286669E-6</v>
      </c>
      <c r="AA45" s="6">
        <f>'Valor (Mensal)'!AA45/'Valor (Mensal)'!AA$10*100</f>
        <v>3.7054099412557062E-6</v>
      </c>
      <c r="AB45" s="6">
        <f>'Valor (Mensal)'!AB45/'Valor (Mensal)'!AB$10*100</f>
        <v>2.7806317204277184E-4</v>
      </c>
      <c r="AC45" s="6">
        <f>'Valor (Mensal)'!AC45/'Valor (Mensal)'!AC$10*100</f>
        <v>0</v>
      </c>
      <c r="AD45" s="6">
        <f>'Valor (Mensal)'!AD45/'Valor (Mensal)'!AD$10*100</f>
        <v>1.2906347352498277E-4</v>
      </c>
      <c r="AE45" s="6">
        <f>'Valor (Mensal)'!AE45/'Valor (Mensal)'!AE$10*100</f>
        <v>0</v>
      </c>
      <c r="AF45" s="6">
        <f>'Valor (Mensal)'!AF45/'Valor (Mensal)'!AF$10*100</f>
        <v>0</v>
      </c>
      <c r="AG45" s="6">
        <f>'Valor (Mensal)'!AG45/'Valor (Mensal)'!AG$10*100</f>
        <v>4.8345140780683553E-4</v>
      </c>
      <c r="AH45" s="6">
        <f>'Valor (Mensal)'!AH45/'Valor (Mensal)'!AH$10*100</f>
        <v>3.2115141997648767E-5</v>
      </c>
      <c r="AI45" s="6">
        <f>'Valor (Mensal)'!AI45/'Valor (Mensal)'!AI$10*100</f>
        <v>0</v>
      </c>
      <c r="AJ45" s="6">
        <f>'Valor (Mensal)'!AJ45/'Valor (Mensal)'!AJ$10*100</f>
        <v>1.1030301160693614E-2</v>
      </c>
      <c r="AK45" s="6">
        <f>'Valor (Mensal)'!AK45/'Valor (Mensal)'!AK$10*100</f>
        <v>1.3681957157825182E-2</v>
      </c>
      <c r="AL45" s="6">
        <f>'Valor (Mensal)'!AL45/'Valor (Mensal)'!AL$10*100</f>
        <v>1.0779402853552408E-2</v>
      </c>
      <c r="AM45" s="6">
        <f>'Valor (Mensal)'!AM45/'Valor (Mensal)'!AM$10*100</f>
        <v>4.2481162595523188E-5</v>
      </c>
      <c r="AN45" s="6">
        <f>'Valor (Mensal)'!AN45/'Valor (Mensal)'!AN$10*100</f>
        <v>1.7131880342766592E-4</v>
      </c>
      <c r="AO45" s="6">
        <f>'Valor (Mensal)'!AO45/'Valor (Mensal)'!AO$10*100</f>
        <v>0</v>
      </c>
      <c r="AP45" s="6">
        <f>'Valor (Mensal)'!AP45/'Valor (Mensal)'!AP$10*100</f>
        <v>0</v>
      </c>
      <c r="AQ45" s="6">
        <f>'Valor (Mensal)'!AQ45/'Valor (Mensal)'!AQ$10*100</f>
        <v>1.8130589568511438E-2</v>
      </c>
      <c r="AR45" s="6"/>
      <c r="AS45" s="6"/>
      <c r="AT45" s="6"/>
      <c r="AU45" s="6"/>
      <c r="AV45" s="6"/>
      <c r="AW45" s="6"/>
      <c r="AX45" s="6"/>
      <c r="AY45" s="6"/>
    </row>
    <row r="46" spans="2:51" outlineLevel="2" x14ac:dyDescent="0.25">
      <c r="B46" s="4" t="s">
        <v>26</v>
      </c>
      <c r="C46" s="5" t="s">
        <v>176</v>
      </c>
      <c r="D46" s="6">
        <v>3.3846607189346264E-4</v>
      </c>
      <c r="E46" s="6">
        <v>4.0588895730664027E-6</v>
      </c>
      <c r="F46" s="6">
        <v>2.1409441936529408E-4</v>
      </c>
      <c r="G46" s="6">
        <v>8.7978322688703344E-4</v>
      </c>
      <c r="H46" s="6">
        <v>9.8288674411485403E-5</v>
      </c>
      <c r="I46" s="6">
        <v>1.4408955879235458E-5</v>
      </c>
      <c r="J46" s="6">
        <v>7.2878543685077837E-5</v>
      </c>
      <c r="K46" s="6">
        <v>3.726341727510203E-4</v>
      </c>
      <c r="L46" s="6">
        <v>0</v>
      </c>
      <c r="M46" s="6">
        <v>2.0538844519753211E-4</v>
      </c>
      <c r="N46" s="6">
        <v>3.9827111610368793E-4</v>
      </c>
      <c r="O46" s="6">
        <v>0</v>
      </c>
      <c r="P46" s="6">
        <f>'Valor (Mensal)'!P46/'Valor (Mensal)'!P$10*100</f>
        <v>0</v>
      </c>
      <c r="Q46" s="6">
        <f>'Valor (Mensal)'!Q46/'Valor (Mensal)'!Q$10*100</f>
        <v>1.3852619113078493E-4</v>
      </c>
      <c r="R46" s="6">
        <f>'Valor (Mensal)'!R46/'Valor (Mensal)'!R$10*100</f>
        <v>0</v>
      </c>
      <c r="S46" s="6">
        <f>'Valor (Mensal)'!S46/'Valor (Mensal)'!S$10*100</f>
        <v>3.2738886310991895E-5</v>
      </c>
      <c r="T46" s="6">
        <f>'Valor (Mensal)'!T46/'Valor (Mensal)'!T$10*100</f>
        <v>0</v>
      </c>
      <c r="U46" s="6">
        <f>'Valor (Mensal)'!U46/'Valor (Mensal)'!U$10*100</f>
        <v>0</v>
      </c>
      <c r="V46" s="6">
        <f>'Valor (Mensal)'!V46/'Valor (Mensal)'!V$10*100</f>
        <v>0</v>
      </c>
      <c r="W46" s="6">
        <f>'Valor (Mensal)'!W46/'Valor (Mensal)'!W$10*100</f>
        <v>3.643422391855986E-4</v>
      </c>
      <c r="X46" s="6">
        <f>'Valor (Mensal)'!X46/'Valor (Mensal)'!X$10*100</f>
        <v>0</v>
      </c>
      <c r="Y46" s="6">
        <f>'Valor (Mensal)'!Y46/'Valor (Mensal)'!Y$10*100</f>
        <v>0</v>
      </c>
      <c r="Z46" s="6">
        <f>'Valor (Mensal)'!Z46/'Valor (Mensal)'!Z$10*100</f>
        <v>0</v>
      </c>
      <c r="AA46" s="6">
        <f>'Valor (Mensal)'!AA46/'Valor (Mensal)'!AA$10*100</f>
        <v>0</v>
      </c>
      <c r="AB46" s="6">
        <f>'Valor (Mensal)'!AB46/'Valor (Mensal)'!AB$10*100</f>
        <v>0</v>
      </c>
      <c r="AC46" s="6">
        <f>'Valor (Mensal)'!AC46/'Valor (Mensal)'!AC$10*100</f>
        <v>0</v>
      </c>
      <c r="AD46" s="6">
        <f>'Valor (Mensal)'!AD46/'Valor (Mensal)'!AD$10*100</f>
        <v>0</v>
      </c>
      <c r="AE46" s="6">
        <f>'Valor (Mensal)'!AE46/'Valor (Mensal)'!AE$10*100</f>
        <v>0</v>
      </c>
      <c r="AF46" s="6">
        <f>'Valor (Mensal)'!AF46/'Valor (Mensal)'!AF$10*100</f>
        <v>0</v>
      </c>
      <c r="AG46" s="6">
        <f>'Valor (Mensal)'!AG46/'Valor (Mensal)'!AG$10*100</f>
        <v>0</v>
      </c>
      <c r="AH46" s="6">
        <f>'Valor (Mensal)'!AH46/'Valor (Mensal)'!AH$10*100</f>
        <v>0</v>
      </c>
      <c r="AI46" s="6">
        <f>'Valor (Mensal)'!AI46/'Valor (Mensal)'!AI$10*100</f>
        <v>0</v>
      </c>
      <c r="AJ46" s="6">
        <f>'Valor (Mensal)'!AJ46/'Valor (Mensal)'!AJ$10*100</f>
        <v>0</v>
      </c>
      <c r="AK46" s="6">
        <f>'Valor (Mensal)'!AK46/'Valor (Mensal)'!AK$10*100</f>
        <v>0</v>
      </c>
      <c r="AL46" s="6">
        <f>'Valor (Mensal)'!AL46/'Valor (Mensal)'!AL$10*100</f>
        <v>0</v>
      </c>
      <c r="AM46" s="6">
        <f>'Valor (Mensal)'!AM46/'Valor (Mensal)'!AM$10*100</f>
        <v>5.050208140726533E-6</v>
      </c>
      <c r="AN46" s="6">
        <f>'Valor (Mensal)'!AN46/'Valor (Mensal)'!AN$10*100</f>
        <v>0</v>
      </c>
      <c r="AO46" s="6">
        <f>'Valor (Mensal)'!AO46/'Valor (Mensal)'!AO$10*100</f>
        <v>0</v>
      </c>
      <c r="AP46" s="6">
        <f>'Valor (Mensal)'!AP46/'Valor (Mensal)'!AP$10*100</f>
        <v>0</v>
      </c>
      <c r="AQ46" s="6">
        <f>'Valor (Mensal)'!AQ46/'Valor (Mensal)'!AQ$10*100</f>
        <v>4.0445123973808978E-5</v>
      </c>
      <c r="AR46" s="6"/>
      <c r="AS46" s="6"/>
      <c r="AT46" s="6"/>
      <c r="AU46" s="6"/>
      <c r="AV46" s="6"/>
      <c r="AW46" s="6"/>
      <c r="AX46" s="6"/>
      <c r="AY46" s="6"/>
    </row>
    <row r="47" spans="2:51" outlineLevel="2" x14ac:dyDescent="0.25">
      <c r="B47" s="4" t="s">
        <v>27</v>
      </c>
      <c r="C47" s="5" t="s">
        <v>177</v>
      </c>
      <c r="D47" s="6">
        <v>0.82829335061387122</v>
      </c>
      <c r="E47" s="6">
        <v>0.78305340678528779</v>
      </c>
      <c r="F47" s="6">
        <v>1.0127893197271045</v>
      </c>
      <c r="G47" s="6">
        <v>0.77459358260834865</v>
      </c>
      <c r="H47" s="6">
        <v>0.8890328999103646</v>
      </c>
      <c r="I47" s="6">
        <v>0.58497241822620094</v>
      </c>
      <c r="J47" s="6">
        <v>0.64502426225867993</v>
      </c>
      <c r="K47" s="6">
        <v>0.56131194873711809</v>
      </c>
      <c r="L47" s="6">
        <v>0.666205566236165</v>
      </c>
      <c r="M47" s="6">
        <v>1.0796564815093923</v>
      </c>
      <c r="N47" s="6">
        <v>0.87361841747487612</v>
      </c>
      <c r="O47" s="6">
        <v>0.99795076405410821</v>
      </c>
      <c r="P47" s="6">
        <f>'Valor (Mensal)'!P47/'Valor (Mensal)'!P$10*100</f>
        <v>0.94991824386978807</v>
      </c>
      <c r="Q47" s="6">
        <f>'Valor (Mensal)'!Q47/'Valor (Mensal)'!Q$10*100</f>
        <v>0.8835351102537301</v>
      </c>
      <c r="R47" s="6">
        <f>'Valor (Mensal)'!R47/'Valor (Mensal)'!R$10*100</f>
        <v>0.86956069967450766</v>
      </c>
      <c r="S47" s="6">
        <f>'Valor (Mensal)'!S47/'Valor (Mensal)'!S$10*100</f>
        <v>0.75352831192832992</v>
      </c>
      <c r="T47" s="6">
        <f>'Valor (Mensal)'!T47/'Valor (Mensal)'!T$10*100</f>
        <v>0.58838733031903245</v>
      </c>
      <c r="U47" s="6">
        <f>'Valor (Mensal)'!U47/'Valor (Mensal)'!U$10*100</f>
        <v>0.33670487373433794</v>
      </c>
      <c r="V47" s="6">
        <f>'Valor (Mensal)'!V47/'Valor (Mensal)'!V$10*100</f>
        <v>0.7450944840174144</v>
      </c>
      <c r="W47" s="6">
        <f>'Valor (Mensal)'!W47/'Valor (Mensal)'!W$10*100</f>
        <v>0.63042728482951116</v>
      </c>
      <c r="X47" s="6">
        <f>'Valor (Mensal)'!X47/'Valor (Mensal)'!X$10*100</f>
        <v>0.60008526034997423</v>
      </c>
      <c r="Y47" s="6">
        <f>'Valor (Mensal)'!Y47/'Valor (Mensal)'!Y$10*100</f>
        <v>0.42242914208287657</v>
      </c>
      <c r="Z47" s="6">
        <f>'Valor (Mensal)'!Z47/'Valor (Mensal)'!Z$10*100</f>
        <v>0.5575639829636474</v>
      </c>
      <c r="AA47" s="6">
        <f>'Valor (Mensal)'!AA47/'Valor (Mensal)'!AA$10*100</f>
        <v>1.420874427938132</v>
      </c>
      <c r="AB47" s="6">
        <f>'Valor (Mensal)'!AB47/'Valor (Mensal)'!AB$10*100</f>
        <v>1.2237422280788028</v>
      </c>
      <c r="AC47" s="6">
        <f>'Valor (Mensal)'!AC47/'Valor (Mensal)'!AC$10*100</f>
        <v>1.4821703693876676</v>
      </c>
      <c r="AD47" s="6">
        <f>'Valor (Mensal)'!AD47/'Valor (Mensal)'!AD$10*100</f>
        <v>1.4107157878703984</v>
      </c>
      <c r="AE47" s="6">
        <f>'Valor (Mensal)'!AE47/'Valor (Mensal)'!AE$10*100</f>
        <v>0.7098069527446772</v>
      </c>
      <c r="AF47" s="6">
        <f>'Valor (Mensal)'!AF47/'Valor (Mensal)'!AF$10*100</f>
        <v>0.7906214572195569</v>
      </c>
      <c r="AG47" s="6">
        <f>'Valor (Mensal)'!AG47/'Valor (Mensal)'!AG$10*100</f>
        <v>0.63612693692672495</v>
      </c>
      <c r="AH47" s="6">
        <f>'Valor (Mensal)'!AH47/'Valor (Mensal)'!AH$10*100</f>
        <v>0.81342037000590273</v>
      </c>
      <c r="AI47" s="6">
        <f>'Valor (Mensal)'!AI47/'Valor (Mensal)'!AI$10*100</f>
        <v>0.8103474458511376</v>
      </c>
      <c r="AJ47" s="6">
        <f>'Valor (Mensal)'!AJ47/'Valor (Mensal)'!AJ$10*100</f>
        <v>0.82548030524087679</v>
      </c>
      <c r="AK47" s="6">
        <f>'Valor (Mensal)'!AK47/'Valor (Mensal)'!AK$10*100</f>
        <v>1.1190582836593501</v>
      </c>
      <c r="AL47" s="6">
        <f>'Valor (Mensal)'!AL47/'Valor (Mensal)'!AL$10*100</f>
        <v>1.2657480293823626</v>
      </c>
      <c r="AM47" s="6">
        <f>'Valor (Mensal)'!AM47/'Valor (Mensal)'!AM$10*100</f>
        <v>1.1319491223286717</v>
      </c>
      <c r="AN47" s="6">
        <f>'Valor (Mensal)'!AN47/'Valor (Mensal)'!AN$10*100</f>
        <v>1.2943331125855377</v>
      </c>
      <c r="AO47" s="6">
        <f>'Valor (Mensal)'!AO47/'Valor (Mensal)'!AO$10*100</f>
        <v>1.0873381046838231</v>
      </c>
      <c r="AP47" s="6">
        <f>'Valor (Mensal)'!AP47/'Valor (Mensal)'!AP$10*100</f>
        <v>1.4151364614643598</v>
      </c>
      <c r="AQ47" s="6">
        <f>'Valor (Mensal)'!AQ47/'Valor (Mensal)'!AQ$10*100</f>
        <v>0.80952209148804855</v>
      </c>
      <c r="AR47" s="6"/>
      <c r="AS47" s="6"/>
      <c r="AT47" s="6"/>
      <c r="AU47" s="6"/>
      <c r="AV47" s="6"/>
      <c r="AW47" s="6"/>
      <c r="AX47" s="6"/>
      <c r="AY47" s="6"/>
    </row>
    <row r="48" spans="2:51" outlineLevel="2" x14ac:dyDescent="0.25">
      <c r="B48" s="4" t="s">
        <v>28</v>
      </c>
      <c r="C48" s="5" t="s">
        <v>178</v>
      </c>
      <c r="D48" s="6">
        <v>2.6489626598288896E-2</v>
      </c>
      <c r="E48" s="6">
        <v>2.8850164284358791E-2</v>
      </c>
      <c r="F48" s="6">
        <v>5.7634488338111738E-2</v>
      </c>
      <c r="G48" s="6">
        <v>4.3864532434906255E-2</v>
      </c>
      <c r="H48" s="6">
        <v>4.4383048187308358E-2</v>
      </c>
      <c r="I48" s="6">
        <v>3.0726027867554895E-2</v>
      </c>
      <c r="J48" s="6">
        <v>3.6169056280953085E-2</v>
      </c>
      <c r="K48" s="6">
        <v>4.5686576135353596E-2</v>
      </c>
      <c r="L48" s="6">
        <v>4.9993895632919665E-2</v>
      </c>
      <c r="M48" s="6">
        <v>5.8702066803432366E-2</v>
      </c>
      <c r="N48" s="6">
        <v>0.13679952557641847</v>
      </c>
      <c r="O48" s="6">
        <v>9.9349797693175562E-2</v>
      </c>
      <c r="P48" s="6">
        <f>'Valor (Mensal)'!P48/'Valor (Mensal)'!P$10*100</f>
        <v>7.8678251573374061E-2</v>
      </c>
      <c r="Q48" s="6">
        <f>'Valor (Mensal)'!Q48/'Valor (Mensal)'!Q$10*100</f>
        <v>9.5530304398496649E-2</v>
      </c>
      <c r="R48" s="6">
        <f>'Valor (Mensal)'!R48/'Valor (Mensal)'!R$10*100</f>
        <v>0.15041882715316662</v>
      </c>
      <c r="S48" s="6">
        <f>'Valor (Mensal)'!S48/'Valor (Mensal)'!S$10*100</f>
        <v>7.2458084271052797E-2</v>
      </c>
      <c r="T48" s="6">
        <f>'Valor (Mensal)'!T48/'Valor (Mensal)'!T$10*100</f>
        <v>0.11743165763287444</v>
      </c>
      <c r="U48" s="6">
        <f>'Valor (Mensal)'!U48/'Valor (Mensal)'!U$10*100</f>
        <v>2.6794246415987683E-2</v>
      </c>
      <c r="V48" s="6">
        <f>'Valor (Mensal)'!V48/'Valor (Mensal)'!V$10*100</f>
        <v>0.10950483378107782</v>
      </c>
      <c r="W48" s="6">
        <f>'Valor (Mensal)'!W48/'Valor (Mensal)'!W$10*100</f>
        <v>7.2265617059081549E-2</v>
      </c>
      <c r="X48" s="6">
        <f>'Valor (Mensal)'!X48/'Valor (Mensal)'!X$10*100</f>
        <v>6.5438551096289516E-2</v>
      </c>
      <c r="Y48" s="6">
        <f>'Valor (Mensal)'!Y48/'Valor (Mensal)'!Y$10*100</f>
        <v>2.8958755092762044E-2</v>
      </c>
      <c r="Z48" s="6">
        <f>'Valor (Mensal)'!Z48/'Valor (Mensal)'!Z$10*100</f>
        <v>2.8611461655305037E-2</v>
      </c>
      <c r="AA48" s="6">
        <f>'Valor (Mensal)'!AA48/'Valor (Mensal)'!AA$10*100</f>
        <v>9.5673598510898114E-2</v>
      </c>
      <c r="AB48" s="6">
        <f>'Valor (Mensal)'!AB48/'Valor (Mensal)'!AB$10*100</f>
        <v>7.1752424310982416E-2</v>
      </c>
      <c r="AC48" s="6">
        <f>'Valor (Mensal)'!AC48/'Valor (Mensal)'!AC$10*100</f>
        <v>0.14737421101560261</v>
      </c>
      <c r="AD48" s="6">
        <f>'Valor (Mensal)'!AD48/'Valor (Mensal)'!AD$10*100</f>
        <v>0.1436359129902581</v>
      </c>
      <c r="AE48" s="6">
        <f>'Valor (Mensal)'!AE48/'Valor (Mensal)'!AE$10*100</f>
        <v>0.14521747113759459</v>
      </c>
      <c r="AF48" s="6">
        <f>'Valor (Mensal)'!AF48/'Valor (Mensal)'!AF$10*100</f>
        <v>6.7914514070187629E-2</v>
      </c>
      <c r="AG48" s="6">
        <f>'Valor (Mensal)'!AG48/'Valor (Mensal)'!AG$10*100</f>
        <v>4.9150232944851838E-2</v>
      </c>
      <c r="AH48" s="6">
        <f>'Valor (Mensal)'!AH48/'Valor (Mensal)'!AH$10*100</f>
        <v>4.2570597034314074E-2</v>
      </c>
      <c r="AI48" s="6">
        <f>'Valor (Mensal)'!AI48/'Valor (Mensal)'!AI$10*100</f>
        <v>7.0036409514138448E-2</v>
      </c>
      <c r="AJ48" s="6">
        <f>'Valor (Mensal)'!AJ48/'Valor (Mensal)'!AJ$10*100</f>
        <v>5.0316220457289416E-2</v>
      </c>
      <c r="AK48" s="6">
        <f>'Valor (Mensal)'!AK48/'Valor (Mensal)'!AK$10*100</f>
        <v>7.7820277184908929E-2</v>
      </c>
      <c r="AL48" s="6">
        <f>'Valor (Mensal)'!AL48/'Valor (Mensal)'!AL$10*100</f>
        <v>8.0251565213666859E-2</v>
      </c>
      <c r="AM48" s="6">
        <f>'Valor (Mensal)'!AM48/'Valor (Mensal)'!AM$10*100</f>
        <v>4.3524401915417101E-2</v>
      </c>
      <c r="AN48" s="6">
        <f>'Valor (Mensal)'!AN48/'Valor (Mensal)'!AN$10*100</f>
        <v>3.3632488138120371E-2</v>
      </c>
      <c r="AO48" s="6">
        <f>'Valor (Mensal)'!AO48/'Valor (Mensal)'!AO$10*100</f>
        <v>5.235277529436707E-2</v>
      </c>
      <c r="AP48" s="6">
        <f>'Valor (Mensal)'!AP48/'Valor (Mensal)'!AP$10*100</f>
        <v>8.0895871451624274E-2</v>
      </c>
      <c r="AQ48" s="6">
        <f>'Valor (Mensal)'!AQ48/'Valor (Mensal)'!AQ$10*100</f>
        <v>5.8691461900119334E-2</v>
      </c>
      <c r="AR48" s="6"/>
      <c r="AS48" s="6"/>
      <c r="AT48" s="6"/>
      <c r="AU48" s="6"/>
      <c r="AV48" s="6"/>
      <c r="AW48" s="6"/>
      <c r="AX48" s="6"/>
      <c r="AY48" s="6"/>
    </row>
    <row r="49" spans="2:51" outlineLevel="1" x14ac:dyDescent="0.25">
      <c r="B49" s="16">
        <v>16</v>
      </c>
      <c r="C49" s="17" t="s">
        <v>179</v>
      </c>
      <c r="D49" s="30">
        <v>6.5301478548788374</v>
      </c>
      <c r="E49" s="30">
        <v>11.812398093491199</v>
      </c>
      <c r="F49" s="30">
        <v>10.393309097275283</v>
      </c>
      <c r="G49" s="30">
        <v>6.8843374255682956</v>
      </c>
      <c r="H49" s="30">
        <v>9.0155385368583598</v>
      </c>
      <c r="I49" s="30">
        <v>10.507785875258635</v>
      </c>
      <c r="J49" s="30">
        <v>13.311138664360501</v>
      </c>
      <c r="K49" s="30">
        <v>11.781334422644125</v>
      </c>
      <c r="L49" s="30">
        <v>26.574728716787892</v>
      </c>
      <c r="M49" s="30">
        <v>23.680644468416077</v>
      </c>
      <c r="N49" s="30">
        <v>9.8091306830283358</v>
      </c>
      <c r="O49" s="30">
        <v>10.282872581241975</v>
      </c>
      <c r="P49" s="30">
        <f>'Valor (Mensal)'!P49/'Valor (Mensal)'!P$10*100</f>
        <v>8.0349585593865775</v>
      </c>
      <c r="Q49" s="30">
        <f>'Valor (Mensal)'!Q49/'Valor (Mensal)'!Q$10*100</f>
        <v>9.6262355712623329</v>
      </c>
      <c r="R49" s="30">
        <f>'Valor (Mensal)'!R49/'Valor (Mensal)'!R$10*100</f>
        <v>7.0958282262591457</v>
      </c>
      <c r="S49" s="30">
        <f>'Valor (Mensal)'!S49/'Valor (Mensal)'!S$10*100</f>
        <v>7.2172783642528078</v>
      </c>
      <c r="T49" s="30">
        <f>'Valor (Mensal)'!T49/'Valor (Mensal)'!T$10*100</f>
        <v>7.9975396283618227</v>
      </c>
      <c r="U49" s="30">
        <f>'Valor (Mensal)'!U49/'Valor (Mensal)'!U$10*100</f>
        <v>6.1952025426433215</v>
      </c>
      <c r="V49" s="30">
        <f>'Valor (Mensal)'!V49/'Valor (Mensal)'!V$10*100</f>
        <v>13.01954296752838</v>
      </c>
      <c r="W49" s="30">
        <f>'Valor (Mensal)'!W49/'Valor (Mensal)'!W$10*100</f>
        <v>11.526993880208828</v>
      </c>
      <c r="X49" s="30">
        <f>'Valor (Mensal)'!X49/'Valor (Mensal)'!X$10*100</f>
        <v>17.840308863184603</v>
      </c>
      <c r="Y49" s="30">
        <f>'Valor (Mensal)'!Y49/'Valor (Mensal)'!Y$10*100</f>
        <v>9.1248016762535844</v>
      </c>
      <c r="Z49" s="30">
        <f>'Valor (Mensal)'!Z49/'Valor (Mensal)'!Z$10*100</f>
        <v>6.8190571065599768</v>
      </c>
      <c r="AA49" s="30">
        <f>'Valor (Mensal)'!AA49/'Valor (Mensal)'!AA$10*100</f>
        <v>7.3041289800049469</v>
      </c>
      <c r="AB49" s="30">
        <f>'Valor (Mensal)'!AB49/'Valor (Mensal)'!AB$10*100</f>
        <v>7.3400175387882944</v>
      </c>
      <c r="AC49" s="30">
        <f>'Valor (Mensal)'!AC49/'Valor (Mensal)'!AC$10*100</f>
        <v>8.4122252063813328</v>
      </c>
      <c r="AD49" s="30">
        <f>'Valor (Mensal)'!AD49/'Valor (Mensal)'!AD$10*100</f>
        <v>5.0580968269481037</v>
      </c>
      <c r="AE49" s="30">
        <f>'Valor (Mensal)'!AE49/'Valor (Mensal)'!AE$10*100</f>
        <v>3.8584108514081521</v>
      </c>
      <c r="AF49" s="30">
        <f>'Valor (Mensal)'!AF49/'Valor (Mensal)'!AF$10*100</f>
        <v>5.4119154118304751</v>
      </c>
      <c r="AG49" s="30">
        <f>'Valor (Mensal)'!AG49/'Valor (Mensal)'!AG$10*100</f>
        <v>7.9227242812827878</v>
      </c>
      <c r="AH49" s="30">
        <f>'Valor (Mensal)'!AH49/'Valor (Mensal)'!AH$10*100</f>
        <v>8.9515462182452374</v>
      </c>
      <c r="AI49" s="30">
        <f>'Valor (Mensal)'!AI49/'Valor (Mensal)'!AI$10*100</f>
        <v>12.383258037690375</v>
      </c>
      <c r="AJ49" s="30">
        <f>'Valor (Mensal)'!AJ49/'Valor (Mensal)'!AJ$10*100</f>
        <v>20.959270380600849</v>
      </c>
      <c r="AK49" s="30">
        <f>'Valor (Mensal)'!AK49/'Valor (Mensal)'!AK$10*100</f>
        <v>18.692435528719269</v>
      </c>
      <c r="AL49" s="30">
        <f>'Valor (Mensal)'!AL49/'Valor (Mensal)'!AL$10*100</f>
        <v>10.945916270837055</v>
      </c>
      <c r="AM49" s="30">
        <f>'Valor (Mensal)'!AM49/'Valor (Mensal)'!AM$10*100</f>
        <v>7.5245718044189527</v>
      </c>
      <c r="AN49" s="30">
        <f>'Valor (Mensal)'!AN49/'Valor (Mensal)'!AN$10*100</f>
        <v>9.4667418884495902</v>
      </c>
      <c r="AO49" s="30">
        <f>'Valor (Mensal)'!AO49/'Valor (Mensal)'!AO$10*100</f>
        <v>12.435762760823877</v>
      </c>
      <c r="AP49" s="30">
        <f>'Valor (Mensal)'!AP49/'Valor (Mensal)'!AP$10*100</f>
        <v>9.1548282091973743</v>
      </c>
      <c r="AQ49" s="30">
        <f>'Valor (Mensal)'!AQ49/'Valor (Mensal)'!AQ$10*100</f>
        <v>3.2897671534739361</v>
      </c>
      <c r="AR49" s="30"/>
      <c r="AS49" s="30"/>
      <c r="AT49" s="30"/>
      <c r="AU49" s="30"/>
      <c r="AV49" s="30"/>
      <c r="AW49" s="30"/>
      <c r="AX49" s="30"/>
      <c r="AY49" s="30"/>
    </row>
    <row r="50" spans="2:51" outlineLevel="2" x14ac:dyDescent="0.25">
      <c r="B50" s="4" t="s">
        <v>29</v>
      </c>
      <c r="C50" s="5" t="s">
        <v>180</v>
      </c>
      <c r="D50" s="6">
        <v>6.5301478548788374</v>
      </c>
      <c r="E50" s="6">
        <v>11.812398093491199</v>
      </c>
      <c r="F50" s="6">
        <v>10.393309097275283</v>
      </c>
      <c r="G50" s="6">
        <v>6.8843374255682956</v>
      </c>
      <c r="H50" s="6">
        <v>9.0155385368583598</v>
      </c>
      <c r="I50" s="6">
        <v>10.507785875258635</v>
      </c>
      <c r="J50" s="6">
        <v>13.311138664360501</v>
      </c>
      <c r="K50" s="6">
        <v>11.781334422644125</v>
      </c>
      <c r="L50" s="6">
        <v>26.574728716787892</v>
      </c>
      <c r="M50" s="6">
        <v>23.680644468416077</v>
      </c>
      <c r="N50" s="6">
        <v>9.8091306830283358</v>
      </c>
      <c r="O50" s="6">
        <v>10.282872581241975</v>
      </c>
      <c r="P50" s="6">
        <f>'Valor (Mensal)'!P50/'Valor (Mensal)'!P$10*100</f>
        <v>8.0349585593865775</v>
      </c>
      <c r="Q50" s="6">
        <f>'Valor (Mensal)'!Q50/'Valor (Mensal)'!Q$10*100</f>
        <v>9.6262355712623329</v>
      </c>
      <c r="R50" s="6">
        <f>'Valor (Mensal)'!R50/'Valor (Mensal)'!R$10*100</f>
        <v>7.0958282262591457</v>
      </c>
      <c r="S50" s="6">
        <f>'Valor (Mensal)'!S50/'Valor (Mensal)'!S$10*100</f>
        <v>7.2172783642528078</v>
      </c>
      <c r="T50" s="6">
        <f>'Valor (Mensal)'!T50/'Valor (Mensal)'!T$10*100</f>
        <v>7.9975396283618227</v>
      </c>
      <c r="U50" s="6">
        <f>'Valor (Mensal)'!U50/'Valor (Mensal)'!U$10*100</f>
        <v>6.1952025426433215</v>
      </c>
      <c r="V50" s="6">
        <f>'Valor (Mensal)'!V50/'Valor (Mensal)'!V$10*100</f>
        <v>13.01954296752838</v>
      </c>
      <c r="W50" s="6">
        <f>'Valor (Mensal)'!W50/'Valor (Mensal)'!W$10*100</f>
        <v>11.526993880208828</v>
      </c>
      <c r="X50" s="6">
        <f>'Valor (Mensal)'!X50/'Valor (Mensal)'!X$10*100</f>
        <v>17.840308863184603</v>
      </c>
      <c r="Y50" s="6">
        <f>'Valor (Mensal)'!Y50/'Valor (Mensal)'!Y$10*100</f>
        <v>9.1248016762535844</v>
      </c>
      <c r="Z50" s="6">
        <f>'Valor (Mensal)'!Z50/'Valor (Mensal)'!Z$10*100</f>
        <v>6.8190571065599768</v>
      </c>
      <c r="AA50" s="6">
        <f>'Valor (Mensal)'!AA50/'Valor (Mensal)'!AA$10*100</f>
        <v>7.3041289800049469</v>
      </c>
      <c r="AB50" s="6">
        <f>'Valor (Mensal)'!AB50/'Valor (Mensal)'!AB$10*100</f>
        <v>7.3400175387882944</v>
      </c>
      <c r="AC50" s="6">
        <f>'Valor (Mensal)'!AC50/'Valor (Mensal)'!AC$10*100</f>
        <v>8.4122252063813328</v>
      </c>
      <c r="AD50" s="6">
        <f>'Valor (Mensal)'!AD50/'Valor (Mensal)'!AD$10*100</f>
        <v>5.0580968269481037</v>
      </c>
      <c r="AE50" s="6">
        <f>'Valor (Mensal)'!AE50/'Valor (Mensal)'!AE$10*100</f>
        <v>3.8584108514081521</v>
      </c>
      <c r="AF50" s="6">
        <f>'Valor (Mensal)'!AF50/'Valor (Mensal)'!AF$10*100</f>
        <v>5.4119154118304751</v>
      </c>
      <c r="AG50" s="6">
        <f>'Valor (Mensal)'!AG50/'Valor (Mensal)'!AG$10*100</f>
        <v>7.9227242812827878</v>
      </c>
      <c r="AH50" s="6">
        <f>'Valor (Mensal)'!AH50/'Valor (Mensal)'!AH$10*100</f>
        <v>8.9515462182452374</v>
      </c>
      <c r="AI50" s="6">
        <f>'Valor (Mensal)'!AI50/'Valor (Mensal)'!AI$10*100</f>
        <v>12.383258037690375</v>
      </c>
      <c r="AJ50" s="6">
        <f>'Valor (Mensal)'!AJ50/'Valor (Mensal)'!AJ$10*100</f>
        <v>20.959270380600849</v>
      </c>
      <c r="AK50" s="6">
        <f>'Valor (Mensal)'!AK50/'Valor (Mensal)'!AK$10*100</f>
        <v>18.692435528719269</v>
      </c>
      <c r="AL50" s="6">
        <f>'Valor (Mensal)'!AL50/'Valor (Mensal)'!AL$10*100</f>
        <v>10.945916270837055</v>
      </c>
      <c r="AM50" s="6">
        <f>'Valor (Mensal)'!AM50/'Valor (Mensal)'!AM$10*100</f>
        <v>7.5245718044189527</v>
      </c>
      <c r="AN50" s="6">
        <f>'Valor (Mensal)'!AN50/'Valor (Mensal)'!AN$10*100</f>
        <v>9.4667418884495902</v>
      </c>
      <c r="AO50" s="6">
        <f>'Valor (Mensal)'!AO50/'Valor (Mensal)'!AO$10*100</f>
        <v>12.435762760823877</v>
      </c>
      <c r="AP50" s="6">
        <f>'Valor (Mensal)'!AP50/'Valor (Mensal)'!AP$10*100</f>
        <v>9.1548282091973743</v>
      </c>
      <c r="AQ50" s="6">
        <f>'Valor (Mensal)'!AQ50/'Valor (Mensal)'!AQ$10*100</f>
        <v>3.2897671534739361</v>
      </c>
      <c r="AR50" s="6"/>
      <c r="AS50" s="6"/>
      <c r="AT50" s="6"/>
      <c r="AU50" s="6"/>
      <c r="AV50" s="6"/>
      <c r="AW50" s="6"/>
      <c r="AX50" s="6"/>
      <c r="AY50" s="6"/>
    </row>
    <row r="51" spans="2:51" outlineLevel="1" x14ac:dyDescent="0.25">
      <c r="B51" s="16">
        <v>17</v>
      </c>
      <c r="C51" s="17" t="s">
        <v>181</v>
      </c>
      <c r="D51" s="30">
        <v>1.0073240972788218</v>
      </c>
      <c r="E51" s="30">
        <v>0.75339095722511906</v>
      </c>
      <c r="F51" s="30">
        <v>0.69669023388976314</v>
      </c>
      <c r="G51" s="30">
        <v>0.76466363393504666</v>
      </c>
      <c r="H51" s="30">
        <v>0.7420362971471367</v>
      </c>
      <c r="I51" s="30">
        <v>0.75994997543834331</v>
      </c>
      <c r="J51" s="30">
        <v>0.61997873154387395</v>
      </c>
      <c r="K51" s="30">
        <v>0.61067110291752102</v>
      </c>
      <c r="L51" s="30">
        <v>0.57841468983271216</v>
      </c>
      <c r="M51" s="30">
        <v>0.6219000344319876</v>
      </c>
      <c r="N51" s="30">
        <v>0.62357775470887555</v>
      </c>
      <c r="O51" s="30">
        <v>0.54827578693196088</v>
      </c>
      <c r="P51" s="30">
        <f>'Valor (Mensal)'!P51/'Valor (Mensal)'!P$10*100</f>
        <v>0.79269018082122478</v>
      </c>
      <c r="Q51" s="30">
        <f>'Valor (Mensal)'!Q51/'Valor (Mensal)'!Q$10*100</f>
        <v>0.66350071818344691</v>
      </c>
      <c r="R51" s="30">
        <f>'Valor (Mensal)'!R51/'Valor (Mensal)'!R$10*100</f>
        <v>0.4740143444143306</v>
      </c>
      <c r="S51" s="30">
        <f>'Valor (Mensal)'!S51/'Valor (Mensal)'!S$10*100</f>
        <v>0.47432011876554719</v>
      </c>
      <c r="T51" s="30">
        <f>'Valor (Mensal)'!T51/'Valor (Mensal)'!T$10*100</f>
        <v>0.411362769737596</v>
      </c>
      <c r="U51" s="30">
        <f>'Valor (Mensal)'!U51/'Valor (Mensal)'!U$10*100</f>
        <v>0.24955092390434871</v>
      </c>
      <c r="V51" s="30">
        <f>'Valor (Mensal)'!V51/'Valor (Mensal)'!V$10*100</f>
        <v>0.43933355587421591</v>
      </c>
      <c r="W51" s="30">
        <f>'Valor (Mensal)'!W51/'Valor (Mensal)'!W$10*100</f>
        <v>0.32568821783643315</v>
      </c>
      <c r="X51" s="30">
        <f>'Valor (Mensal)'!X51/'Valor (Mensal)'!X$10*100</f>
        <v>0.33880123022928699</v>
      </c>
      <c r="Y51" s="30">
        <f>'Valor (Mensal)'!Y51/'Valor (Mensal)'!Y$10*100</f>
        <v>0.24078630235386034</v>
      </c>
      <c r="Z51" s="30">
        <f>'Valor (Mensal)'!Z51/'Valor (Mensal)'!Z$10*100</f>
        <v>0.23280572778809752</v>
      </c>
      <c r="AA51" s="30">
        <f>'Valor (Mensal)'!AA51/'Valor (Mensal)'!AA$10*100</f>
        <v>0.66232496487926285</v>
      </c>
      <c r="AB51" s="30">
        <f>'Valor (Mensal)'!AB51/'Valor (Mensal)'!AB$10*100</f>
        <v>0.7324843009457791</v>
      </c>
      <c r="AC51" s="30">
        <f>'Valor (Mensal)'!AC51/'Valor (Mensal)'!AC$10*100</f>
        <v>0.63212813825039493</v>
      </c>
      <c r="AD51" s="30">
        <f>'Valor (Mensal)'!AD51/'Valor (Mensal)'!AD$10*100</f>
        <v>0.5935375506630427</v>
      </c>
      <c r="AE51" s="30">
        <f>'Valor (Mensal)'!AE51/'Valor (Mensal)'!AE$10*100</f>
        <v>0.4723423575120087</v>
      </c>
      <c r="AF51" s="30">
        <f>'Valor (Mensal)'!AF51/'Valor (Mensal)'!AF$10*100</f>
        <v>0.44474670991832277</v>
      </c>
      <c r="AG51" s="30">
        <f>'Valor (Mensal)'!AG51/'Valor (Mensal)'!AG$10*100</f>
        <v>0.3111040507708191</v>
      </c>
      <c r="AH51" s="30">
        <f>'Valor (Mensal)'!AH51/'Valor (Mensal)'!AH$10*100</f>
        <v>0.35041626900997902</v>
      </c>
      <c r="AI51" s="30">
        <f>'Valor (Mensal)'!AI51/'Valor (Mensal)'!AI$10*100</f>
        <v>0.48321962089291892</v>
      </c>
      <c r="AJ51" s="30">
        <f>'Valor (Mensal)'!AJ51/'Valor (Mensal)'!AJ$10*100</f>
        <v>0.3835773378762985</v>
      </c>
      <c r="AK51" s="30">
        <f>'Valor (Mensal)'!AK51/'Valor (Mensal)'!AK$10*100</f>
        <v>0.37565864756337086</v>
      </c>
      <c r="AL51" s="30">
        <f>'Valor (Mensal)'!AL51/'Valor (Mensal)'!AL$10*100</f>
        <v>0.62476354914831156</v>
      </c>
      <c r="AM51" s="30">
        <f>'Valor (Mensal)'!AM51/'Valor (Mensal)'!AM$10*100</f>
        <v>0.50587370510630192</v>
      </c>
      <c r="AN51" s="30">
        <f>'Valor (Mensal)'!AN51/'Valor (Mensal)'!AN$10*100</f>
        <v>0.67830804213117113</v>
      </c>
      <c r="AO51" s="30">
        <f>'Valor (Mensal)'!AO51/'Valor (Mensal)'!AO$10*100</f>
        <v>0.64830067238487699</v>
      </c>
      <c r="AP51" s="30">
        <f>'Valor (Mensal)'!AP51/'Valor (Mensal)'!AP$10*100</f>
        <v>0.61944371694217515</v>
      </c>
      <c r="AQ51" s="30">
        <f>'Valor (Mensal)'!AQ51/'Valor (Mensal)'!AQ$10*100</f>
        <v>0.49688134389891958</v>
      </c>
      <c r="AR51" s="30"/>
      <c r="AS51" s="30"/>
      <c r="AT51" s="30"/>
      <c r="AU51" s="30"/>
      <c r="AV51" s="30"/>
      <c r="AW51" s="30"/>
      <c r="AX51" s="30"/>
      <c r="AY51" s="30"/>
    </row>
    <row r="52" spans="2:51" outlineLevel="2" x14ac:dyDescent="0.25">
      <c r="B52" s="4" t="s">
        <v>30</v>
      </c>
      <c r="C52" s="5" t="s">
        <v>182</v>
      </c>
      <c r="D52" s="6">
        <v>8.1041085468454718E-2</v>
      </c>
      <c r="E52" s="6">
        <v>7.3298641198011771E-2</v>
      </c>
      <c r="F52" s="6">
        <v>6.8052040743874498E-2</v>
      </c>
      <c r="G52" s="6">
        <v>8.537480093635906E-2</v>
      </c>
      <c r="H52" s="6">
        <v>3.5096493861935051E-2</v>
      </c>
      <c r="I52" s="6">
        <v>3.1296657240748232E-2</v>
      </c>
      <c r="J52" s="6">
        <v>1.7350799391554102E-2</v>
      </c>
      <c r="K52" s="6">
        <v>9.304828670189641E-3</v>
      </c>
      <c r="L52" s="6">
        <v>2.425720664953028E-2</v>
      </c>
      <c r="M52" s="6">
        <v>1.2123917469681169E-2</v>
      </c>
      <c r="N52" s="6">
        <v>5.2503235908659462E-2</v>
      </c>
      <c r="O52" s="6">
        <v>2.6591208784527462E-2</v>
      </c>
      <c r="P52" s="6">
        <f>'Valor (Mensal)'!P52/'Valor (Mensal)'!P$10*100</f>
        <v>8.7051193973986141E-2</v>
      </c>
      <c r="Q52" s="6">
        <f>'Valor (Mensal)'!Q52/'Valor (Mensal)'!Q$10*100</f>
        <v>7.0210599926742653E-2</v>
      </c>
      <c r="R52" s="6">
        <f>'Valor (Mensal)'!R52/'Valor (Mensal)'!R$10*100</f>
        <v>6.0401464268827296E-2</v>
      </c>
      <c r="S52" s="6">
        <f>'Valor (Mensal)'!S52/'Valor (Mensal)'!S$10*100</f>
        <v>3.9406937118491504E-2</v>
      </c>
      <c r="T52" s="6">
        <f>'Valor (Mensal)'!T52/'Valor (Mensal)'!T$10*100</f>
        <v>1.8574928176384762E-2</v>
      </c>
      <c r="U52" s="6">
        <f>'Valor (Mensal)'!U52/'Valor (Mensal)'!U$10*100</f>
        <v>1.7472617663420387E-2</v>
      </c>
      <c r="V52" s="6">
        <f>'Valor (Mensal)'!V52/'Valor (Mensal)'!V$10*100</f>
        <v>1.5651736709953463E-2</v>
      </c>
      <c r="W52" s="6">
        <f>'Valor (Mensal)'!W52/'Valor (Mensal)'!W$10*100</f>
        <v>1.1525327121102336E-3</v>
      </c>
      <c r="X52" s="6">
        <f>'Valor (Mensal)'!X52/'Valor (Mensal)'!X$10*100</f>
        <v>1.6487917696128528E-2</v>
      </c>
      <c r="Y52" s="6">
        <f>'Valor (Mensal)'!Y52/'Valor (Mensal)'!Y$10*100</f>
        <v>5.4001309635765132E-3</v>
      </c>
      <c r="Z52" s="6">
        <f>'Valor (Mensal)'!Z52/'Valor (Mensal)'!Z$10*100</f>
        <v>2.708602062859912E-2</v>
      </c>
      <c r="AA52" s="6">
        <f>'Valor (Mensal)'!AA52/'Valor (Mensal)'!AA$10*100</f>
        <v>5.3209514411783509E-2</v>
      </c>
      <c r="AB52" s="6">
        <f>'Valor (Mensal)'!AB52/'Valor (Mensal)'!AB$10*100</f>
        <v>6.7747722222014875E-2</v>
      </c>
      <c r="AC52" s="6">
        <f>'Valor (Mensal)'!AC52/'Valor (Mensal)'!AC$10*100</f>
        <v>5.0113266097910898E-2</v>
      </c>
      <c r="AD52" s="6">
        <f>'Valor (Mensal)'!AD52/'Valor (Mensal)'!AD$10*100</f>
        <v>4.7326609491007254E-2</v>
      </c>
      <c r="AE52" s="6">
        <f>'Valor (Mensal)'!AE52/'Valor (Mensal)'!AE$10*100</f>
        <v>2.0913387713737679E-2</v>
      </c>
      <c r="AF52" s="6">
        <f>'Valor (Mensal)'!AF52/'Valor (Mensal)'!AF$10*100</f>
        <v>2.7064311107798875E-2</v>
      </c>
      <c r="AG52" s="6">
        <f>'Valor (Mensal)'!AG52/'Valor (Mensal)'!AG$10*100</f>
        <v>9.0649614646943315E-3</v>
      </c>
      <c r="AH52" s="6">
        <f>'Valor (Mensal)'!AH52/'Valor (Mensal)'!AH$10*100</f>
        <v>2.4012837527017345E-2</v>
      </c>
      <c r="AI52" s="6">
        <f>'Valor (Mensal)'!AI52/'Valor (Mensal)'!AI$10*100</f>
        <v>2.813341180048572E-2</v>
      </c>
      <c r="AJ52" s="6">
        <f>'Valor (Mensal)'!AJ52/'Valor (Mensal)'!AJ$10*100</f>
        <v>1.1523138742107475E-2</v>
      </c>
      <c r="AK52" s="6">
        <f>'Valor (Mensal)'!AK52/'Valor (Mensal)'!AK$10*100</f>
        <v>6.4687661444939931E-3</v>
      </c>
      <c r="AL52" s="6">
        <f>'Valor (Mensal)'!AL52/'Valor (Mensal)'!AL$10*100</f>
        <v>3.1223025513844763E-2</v>
      </c>
      <c r="AM52" s="6">
        <f>'Valor (Mensal)'!AM52/'Valor (Mensal)'!AM$10*100</f>
        <v>5.0069991540166114E-2</v>
      </c>
      <c r="AN52" s="6">
        <f>'Valor (Mensal)'!AN52/'Valor (Mensal)'!AN$10*100</f>
        <v>3.9863485439115734E-2</v>
      </c>
      <c r="AO52" s="6">
        <f>'Valor (Mensal)'!AO52/'Valor (Mensal)'!AO$10*100</f>
        <v>6.9019796461717242E-2</v>
      </c>
      <c r="AP52" s="6">
        <f>'Valor (Mensal)'!AP52/'Valor (Mensal)'!AP$10*100</f>
        <v>3.9166965072818659E-2</v>
      </c>
      <c r="AQ52" s="6">
        <f>'Valor (Mensal)'!AQ52/'Valor (Mensal)'!AQ$10*100</f>
        <v>2.897425523932725E-2</v>
      </c>
      <c r="AR52" s="6"/>
      <c r="AS52" s="6"/>
      <c r="AT52" s="6"/>
      <c r="AU52" s="6"/>
      <c r="AV52" s="6"/>
      <c r="AW52" s="6"/>
      <c r="AX52" s="6"/>
      <c r="AY52" s="6"/>
    </row>
    <row r="53" spans="2:51" outlineLevel="2" x14ac:dyDescent="0.25">
      <c r="B53" s="4" t="s">
        <v>31</v>
      </c>
      <c r="C53" s="5" t="s">
        <v>183</v>
      </c>
      <c r="D53" s="6">
        <v>0.10046682258085071</v>
      </c>
      <c r="E53" s="6">
        <v>7.5193804387836016E-2</v>
      </c>
      <c r="F53" s="6">
        <v>6.5510613210204571E-2</v>
      </c>
      <c r="G53" s="6">
        <v>5.9277999355873821E-2</v>
      </c>
      <c r="H53" s="6">
        <v>9.5612211930613311E-2</v>
      </c>
      <c r="I53" s="6">
        <v>0.20354160515759237</v>
      </c>
      <c r="J53" s="6">
        <v>0.10879930446254572</v>
      </c>
      <c r="K53" s="6">
        <v>0.15034601702896033</v>
      </c>
      <c r="L53" s="6">
        <v>0.12030022363875258</v>
      </c>
      <c r="M53" s="6">
        <v>9.6035511679700411E-2</v>
      </c>
      <c r="N53" s="6">
        <v>0.12587242970225876</v>
      </c>
      <c r="O53" s="6">
        <v>0.1038840460083351</v>
      </c>
      <c r="P53" s="6">
        <f>'Valor (Mensal)'!P53/'Valor (Mensal)'!P$10*100</f>
        <v>0.16966405826942127</v>
      </c>
      <c r="Q53" s="6">
        <f>'Valor (Mensal)'!Q53/'Valor (Mensal)'!Q$10*100</f>
        <v>0.21117102614797187</v>
      </c>
      <c r="R53" s="6">
        <f>'Valor (Mensal)'!R53/'Valor (Mensal)'!R$10*100</f>
        <v>0.1533452243701674</v>
      </c>
      <c r="S53" s="6">
        <f>'Valor (Mensal)'!S53/'Valor (Mensal)'!S$10*100</f>
        <v>8.1788204945363638E-2</v>
      </c>
      <c r="T53" s="6">
        <f>'Valor (Mensal)'!T53/'Valor (Mensal)'!T$10*100</f>
        <v>9.5391232098337525E-2</v>
      </c>
      <c r="U53" s="6">
        <f>'Valor (Mensal)'!U53/'Valor (Mensal)'!U$10*100</f>
        <v>4.1210802394738622E-2</v>
      </c>
      <c r="V53" s="6">
        <f>'Valor (Mensal)'!V53/'Valor (Mensal)'!V$10*100</f>
        <v>8.2051079059514087E-2</v>
      </c>
      <c r="W53" s="6">
        <f>'Valor (Mensal)'!W53/'Valor (Mensal)'!W$10*100</f>
        <v>4.7137954433528348E-2</v>
      </c>
      <c r="X53" s="6">
        <f>'Valor (Mensal)'!X53/'Valor (Mensal)'!X$10*100</f>
        <v>5.2170025017901592E-2</v>
      </c>
      <c r="Y53" s="6">
        <f>'Valor (Mensal)'!Y53/'Valor (Mensal)'!Y$10*100</f>
        <v>4.3897229099601788E-2</v>
      </c>
      <c r="Z53" s="6">
        <f>'Valor (Mensal)'!Z53/'Valor (Mensal)'!Z$10*100</f>
        <v>3.7228406816296709E-2</v>
      </c>
      <c r="AA53" s="6">
        <f>'Valor (Mensal)'!AA53/'Valor (Mensal)'!AA$10*100</f>
        <v>7.7673751084168477E-2</v>
      </c>
      <c r="AB53" s="6">
        <f>'Valor (Mensal)'!AB53/'Valor (Mensal)'!AB$10*100</f>
        <v>9.9300116847254441E-2</v>
      </c>
      <c r="AC53" s="6">
        <f>'Valor (Mensal)'!AC53/'Valor (Mensal)'!AC$10*100</f>
        <v>0.10690027604945236</v>
      </c>
      <c r="AD53" s="6">
        <f>'Valor (Mensal)'!AD53/'Valor (Mensal)'!AD$10*100</f>
        <v>0.1147147383289924</v>
      </c>
      <c r="AE53" s="6">
        <f>'Valor (Mensal)'!AE53/'Valor (Mensal)'!AE$10*100</f>
        <v>8.7592927895305081E-2</v>
      </c>
      <c r="AF53" s="6">
        <f>'Valor (Mensal)'!AF53/'Valor (Mensal)'!AF$10*100</f>
        <v>7.5212349733357373E-2</v>
      </c>
      <c r="AG53" s="6">
        <f>'Valor (Mensal)'!AG53/'Valor (Mensal)'!AG$10*100</f>
        <v>6.4286114172205311E-2</v>
      </c>
      <c r="AH53" s="6">
        <f>'Valor (Mensal)'!AH53/'Valor (Mensal)'!AH$10*100</f>
        <v>3.1290276927416857E-2</v>
      </c>
      <c r="AI53" s="6">
        <f>'Valor (Mensal)'!AI53/'Valor (Mensal)'!AI$10*100</f>
        <v>5.9989319494227589E-2</v>
      </c>
      <c r="AJ53" s="6">
        <f>'Valor (Mensal)'!AJ53/'Valor (Mensal)'!AJ$10*100</f>
        <v>7.0547285426820927E-2</v>
      </c>
      <c r="AK53" s="6">
        <f>'Valor (Mensal)'!AK53/'Valor (Mensal)'!AK$10*100</f>
        <v>2.9207936065820311E-2</v>
      </c>
      <c r="AL53" s="6">
        <f>'Valor (Mensal)'!AL53/'Valor (Mensal)'!AL$10*100</f>
        <v>5.4140877044602673E-2</v>
      </c>
      <c r="AM53" s="6">
        <f>'Valor (Mensal)'!AM53/'Valor (Mensal)'!AM$10*100</f>
        <v>3.8516080795151883E-2</v>
      </c>
      <c r="AN53" s="6">
        <f>'Valor (Mensal)'!AN53/'Valor (Mensal)'!AN$10*100</f>
        <v>4.6364496071600356E-2</v>
      </c>
      <c r="AO53" s="6">
        <f>'Valor (Mensal)'!AO53/'Valor (Mensal)'!AO$10*100</f>
        <v>9.7865860143305186E-2</v>
      </c>
      <c r="AP53" s="6">
        <f>'Valor (Mensal)'!AP53/'Valor (Mensal)'!AP$10*100</f>
        <v>8.6677763419906809E-2</v>
      </c>
      <c r="AQ53" s="6">
        <f>'Valor (Mensal)'!AQ53/'Valor (Mensal)'!AQ$10*100</f>
        <v>5.8630672757329867E-2</v>
      </c>
      <c r="AR53" s="6"/>
      <c r="AS53" s="6"/>
      <c r="AT53" s="6"/>
      <c r="AU53" s="6"/>
      <c r="AV53" s="6"/>
      <c r="AW53" s="6"/>
      <c r="AX53" s="6"/>
      <c r="AY53" s="6"/>
    </row>
    <row r="54" spans="2:51" outlineLevel="2" x14ac:dyDescent="0.25">
      <c r="B54" s="4" t="s">
        <v>32</v>
      </c>
      <c r="C54" s="5" t="s">
        <v>184</v>
      </c>
      <c r="D54" s="6">
        <v>1.1523764606304355E-2</v>
      </c>
      <c r="E54" s="6">
        <v>1.9501949676190795E-2</v>
      </c>
      <c r="F54" s="6">
        <v>9.2397482098067075E-3</v>
      </c>
      <c r="G54" s="6">
        <v>1.0870316465668977E-2</v>
      </c>
      <c r="H54" s="6">
        <v>9.9395314450258787E-3</v>
      </c>
      <c r="I54" s="6">
        <v>1.3404437545469803E-2</v>
      </c>
      <c r="J54" s="6">
        <v>1.0028765551007965E-2</v>
      </c>
      <c r="K54" s="6">
        <v>5.126981174846358E-3</v>
      </c>
      <c r="L54" s="6">
        <v>5.7171348157616332E-3</v>
      </c>
      <c r="M54" s="6">
        <v>6.0091792295600896E-3</v>
      </c>
      <c r="N54" s="6">
        <v>4.4968888448260755E-3</v>
      </c>
      <c r="O54" s="6">
        <v>9.7298340905826262E-3</v>
      </c>
      <c r="P54" s="6">
        <f>'Valor (Mensal)'!P54/'Valor (Mensal)'!P$10*100</f>
        <v>4.532390321883315E-3</v>
      </c>
      <c r="Q54" s="6">
        <f>'Valor (Mensal)'!Q54/'Valor (Mensal)'!Q$10*100</f>
        <v>6.6617328485956591E-3</v>
      </c>
      <c r="R54" s="6">
        <f>'Valor (Mensal)'!R54/'Valor (Mensal)'!R$10*100</f>
        <v>9.1949631596290361E-3</v>
      </c>
      <c r="S54" s="6">
        <f>'Valor (Mensal)'!S54/'Valor (Mensal)'!S$10*100</f>
        <v>6.0304220217283844E-3</v>
      </c>
      <c r="T54" s="6">
        <f>'Valor (Mensal)'!T54/'Valor (Mensal)'!T$10*100</f>
        <v>3.1383705035604734E-3</v>
      </c>
      <c r="U54" s="6">
        <f>'Valor (Mensal)'!U54/'Valor (Mensal)'!U$10*100</f>
        <v>2.0943946539493078E-3</v>
      </c>
      <c r="V54" s="6">
        <f>'Valor (Mensal)'!V54/'Valor (Mensal)'!V$10*100</f>
        <v>5.0955248892067141E-3</v>
      </c>
      <c r="W54" s="6">
        <f>'Valor (Mensal)'!W54/'Valor (Mensal)'!W$10*100</f>
        <v>5.1851302209356513E-3</v>
      </c>
      <c r="X54" s="6">
        <f>'Valor (Mensal)'!X54/'Valor (Mensal)'!X$10*100</f>
        <v>8.4048976521867505E-3</v>
      </c>
      <c r="Y54" s="6">
        <f>'Valor (Mensal)'!Y54/'Valor (Mensal)'!Y$10*100</f>
        <v>9.4476667081563551E-3</v>
      </c>
      <c r="Z54" s="6">
        <f>'Valor (Mensal)'!Z54/'Valor (Mensal)'!Z$10*100</f>
        <v>8.2988308380604787E-3</v>
      </c>
      <c r="AA54" s="6">
        <f>'Valor (Mensal)'!AA54/'Valor (Mensal)'!AA$10*100</f>
        <v>6.8263130073593793E-3</v>
      </c>
      <c r="AB54" s="6">
        <f>'Valor (Mensal)'!AB54/'Valor (Mensal)'!AB$10*100</f>
        <v>1.7312301953115719E-3</v>
      </c>
      <c r="AC54" s="6">
        <f>'Valor (Mensal)'!AC54/'Valor (Mensal)'!AC$10*100</f>
        <v>3.9285824090357522E-3</v>
      </c>
      <c r="AD54" s="6">
        <f>'Valor (Mensal)'!AD54/'Valor (Mensal)'!AD$10*100</f>
        <v>1.5157883804406701E-2</v>
      </c>
      <c r="AE54" s="6">
        <f>'Valor (Mensal)'!AE54/'Valor (Mensal)'!AE$10*100</f>
        <v>3.1485452517653915E-3</v>
      </c>
      <c r="AF54" s="6">
        <f>'Valor (Mensal)'!AF54/'Valor (Mensal)'!AF$10*100</f>
        <v>2.4411836610067554E-3</v>
      </c>
      <c r="AG54" s="6">
        <f>'Valor (Mensal)'!AG54/'Valor (Mensal)'!AG$10*100</f>
        <v>4.2577294150673486E-3</v>
      </c>
      <c r="AH54" s="6">
        <f>'Valor (Mensal)'!AH54/'Valor (Mensal)'!AH$10*100</f>
        <v>3.5297011450954275E-3</v>
      </c>
      <c r="AI54" s="6">
        <f>'Valor (Mensal)'!AI54/'Valor (Mensal)'!AI$10*100</f>
        <v>9.323345692737333E-3</v>
      </c>
      <c r="AJ54" s="6">
        <f>'Valor (Mensal)'!AJ54/'Valor (Mensal)'!AJ$10*100</f>
        <v>6.6333732156154566E-3</v>
      </c>
      <c r="AK54" s="6">
        <f>'Valor (Mensal)'!AK54/'Valor (Mensal)'!AK$10*100</f>
        <v>1.8205111910339834E-2</v>
      </c>
      <c r="AL54" s="6">
        <f>'Valor (Mensal)'!AL54/'Valor (Mensal)'!AL$10*100</f>
        <v>2.2092440456739235E-2</v>
      </c>
      <c r="AM54" s="6">
        <f>'Valor (Mensal)'!AM54/'Valor (Mensal)'!AM$10*100</f>
        <v>6.7374975340966231E-3</v>
      </c>
      <c r="AN54" s="6">
        <f>'Valor (Mensal)'!AN54/'Valor (Mensal)'!AN$10*100</f>
        <v>2.2787883737088666E-2</v>
      </c>
      <c r="AO54" s="6">
        <f>'Valor (Mensal)'!AO54/'Valor (Mensal)'!AO$10*100</f>
        <v>1.1832203619703561E-2</v>
      </c>
      <c r="AP54" s="6">
        <f>'Valor (Mensal)'!AP54/'Valor (Mensal)'!AP$10*100</f>
        <v>6.8188834180633075E-3</v>
      </c>
      <c r="AQ54" s="6">
        <f>'Valor (Mensal)'!AQ54/'Valor (Mensal)'!AQ$10*100</f>
        <v>9.6358989657240497E-3</v>
      </c>
      <c r="AR54" s="6"/>
      <c r="AS54" s="6"/>
      <c r="AT54" s="6"/>
      <c r="AU54" s="6"/>
      <c r="AV54" s="6"/>
      <c r="AW54" s="6"/>
      <c r="AX54" s="6"/>
      <c r="AY54" s="6"/>
    </row>
    <row r="55" spans="2:51" outlineLevel="2" x14ac:dyDescent="0.25">
      <c r="B55" s="4" t="s">
        <v>33</v>
      </c>
      <c r="C55" s="5" t="s">
        <v>185</v>
      </c>
      <c r="D55" s="6">
        <v>3.1261218714366601E-2</v>
      </c>
      <c r="E55" s="6">
        <v>1.4881918619647964E-2</v>
      </c>
      <c r="F55" s="6">
        <v>1.4180372220768478E-3</v>
      </c>
      <c r="G55" s="6">
        <v>2.1150779141538314E-4</v>
      </c>
      <c r="H55" s="6">
        <v>7.2144006011582839E-3</v>
      </c>
      <c r="I55" s="6">
        <v>1.6000306428147007E-4</v>
      </c>
      <c r="J55" s="6">
        <v>5.8850836400577968E-4</v>
      </c>
      <c r="K55" s="6">
        <v>5.2873989035288318E-4</v>
      </c>
      <c r="L55" s="6">
        <v>9.7058475007411299E-4</v>
      </c>
      <c r="M55" s="6">
        <v>1.3174654287449181E-3</v>
      </c>
      <c r="N55" s="6">
        <v>8.1796560143052449E-3</v>
      </c>
      <c r="O55" s="6">
        <v>1.3071108267058661E-3</v>
      </c>
      <c r="P55" s="6">
        <f>'Valor (Mensal)'!P55/'Valor (Mensal)'!P$10*100</f>
        <v>4.8285751197273928E-6</v>
      </c>
      <c r="Q55" s="6">
        <f>'Valor (Mensal)'!Q55/'Valor (Mensal)'!Q$10*100</f>
        <v>1.4481947573118949E-3</v>
      </c>
      <c r="R55" s="6">
        <f>'Valor (Mensal)'!R55/'Valor (Mensal)'!R$10*100</f>
        <v>9.8428985341555732E-3</v>
      </c>
      <c r="S55" s="6">
        <f>'Valor (Mensal)'!S55/'Valor (Mensal)'!S$10*100</f>
        <v>1.0296639577237992E-2</v>
      </c>
      <c r="T55" s="6">
        <f>'Valor (Mensal)'!T55/'Valor (Mensal)'!T$10*100</f>
        <v>4.3593381755676356E-4</v>
      </c>
      <c r="U55" s="6">
        <f>'Valor (Mensal)'!U55/'Valor (Mensal)'!U$10*100</f>
        <v>5.5258508107995544E-4</v>
      </c>
      <c r="V55" s="6">
        <f>'Valor (Mensal)'!V55/'Valor (Mensal)'!V$10*100</f>
        <v>1.0495209283300879E-3</v>
      </c>
      <c r="W55" s="6">
        <f>'Valor (Mensal)'!W55/'Valor (Mensal)'!W$10*100</f>
        <v>4.6151987826825329E-4</v>
      </c>
      <c r="X55" s="6">
        <f>'Valor (Mensal)'!X55/'Valor (Mensal)'!X$10*100</f>
        <v>3.750030387320099E-4</v>
      </c>
      <c r="Y55" s="6">
        <f>'Valor (Mensal)'!Y55/'Valor (Mensal)'!Y$10*100</f>
        <v>4.5723522316684976E-4</v>
      </c>
      <c r="Z55" s="6">
        <f>'Valor (Mensal)'!Z55/'Valor (Mensal)'!Z$10*100</f>
        <v>8.6254021879816651E-4</v>
      </c>
      <c r="AA55" s="6">
        <f>'Valor (Mensal)'!AA55/'Valor (Mensal)'!AA$10*100</f>
        <v>1.9098372215825632E-3</v>
      </c>
      <c r="AB55" s="6">
        <f>'Valor (Mensal)'!AB55/'Valor (Mensal)'!AB$10*100</f>
        <v>1.5359195118860565E-3</v>
      </c>
      <c r="AC55" s="6">
        <f>'Valor (Mensal)'!AC55/'Valor (Mensal)'!AC$10*100</f>
        <v>2.0098224272250653E-3</v>
      </c>
      <c r="AD55" s="6">
        <f>'Valor (Mensal)'!AD55/'Valor (Mensal)'!AD$10*100</f>
        <v>3.4797099874041815E-3</v>
      </c>
      <c r="AE55" s="6">
        <f>'Valor (Mensal)'!AE55/'Valor (Mensal)'!AE$10*100</f>
        <v>9.7320200957273729E-4</v>
      </c>
      <c r="AF55" s="6">
        <f>'Valor (Mensal)'!AF55/'Valor (Mensal)'!AF$10*100</f>
        <v>3.4405883062997855E-3</v>
      </c>
      <c r="AG55" s="6">
        <f>'Valor (Mensal)'!AG55/'Valor (Mensal)'!AG$10*100</f>
        <v>8.3077490128723383E-3</v>
      </c>
      <c r="AH55" s="6">
        <f>'Valor (Mensal)'!AH55/'Valor (Mensal)'!AH$10*100</f>
        <v>8.6655546533594193E-3</v>
      </c>
      <c r="AI55" s="6">
        <f>'Valor (Mensal)'!AI55/'Valor (Mensal)'!AI$10*100</f>
        <v>2.6133693814857353E-3</v>
      </c>
      <c r="AJ55" s="6">
        <f>'Valor (Mensal)'!AJ55/'Valor (Mensal)'!AJ$10*100</f>
        <v>8.371513533179914E-3</v>
      </c>
      <c r="AK55" s="6">
        <f>'Valor (Mensal)'!AK55/'Valor (Mensal)'!AK$10*100</f>
        <v>8.3393605066282232E-4</v>
      </c>
      <c r="AL55" s="6">
        <f>'Valor (Mensal)'!AL55/'Valor (Mensal)'!AL$10*100</f>
        <v>6.7446431019345223E-3</v>
      </c>
      <c r="AM55" s="6">
        <f>'Valor (Mensal)'!AM55/'Valor (Mensal)'!AM$10*100</f>
        <v>2.4360198841161862E-2</v>
      </c>
      <c r="AN55" s="6">
        <f>'Valor (Mensal)'!AN55/'Valor (Mensal)'!AN$10*100</f>
        <v>2.1448990045083317E-3</v>
      </c>
      <c r="AO55" s="6">
        <f>'Valor (Mensal)'!AO55/'Valor (Mensal)'!AO$10*100</f>
        <v>4.8439430813702576E-2</v>
      </c>
      <c r="AP55" s="6">
        <f>'Valor (Mensal)'!AP55/'Valor (Mensal)'!AP$10*100</f>
        <v>1.2514073352743434E-2</v>
      </c>
      <c r="AQ55" s="6">
        <f>'Valor (Mensal)'!AQ55/'Valor (Mensal)'!AQ$10*100</f>
        <v>1.3580513121457929E-2</v>
      </c>
      <c r="AR55" s="6"/>
      <c r="AS55" s="6"/>
      <c r="AT55" s="6"/>
      <c r="AU55" s="6"/>
      <c r="AV55" s="6"/>
      <c r="AW55" s="6"/>
      <c r="AX55" s="6"/>
      <c r="AY55" s="6"/>
    </row>
    <row r="56" spans="2:51" ht="22.5" outlineLevel="2" x14ac:dyDescent="0.25">
      <c r="B56" s="4" t="s">
        <v>34</v>
      </c>
      <c r="C56" s="5" t="s">
        <v>186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f>'Valor (Mensal)'!P56/'Valor (Mensal)'!P$10*100</f>
        <v>0</v>
      </c>
      <c r="Q56" s="6">
        <f>'Valor (Mensal)'!Q56/'Valor (Mensal)'!Q$10*100</f>
        <v>0</v>
      </c>
      <c r="R56" s="6">
        <f>'Valor (Mensal)'!R56/'Valor (Mensal)'!R$10*100</f>
        <v>0</v>
      </c>
      <c r="S56" s="6">
        <f>'Valor (Mensal)'!S56/'Valor (Mensal)'!S$10*100</f>
        <v>0</v>
      </c>
      <c r="T56" s="6">
        <f>'Valor (Mensal)'!T56/'Valor (Mensal)'!T$10*100</f>
        <v>0</v>
      </c>
      <c r="U56" s="6">
        <f>'Valor (Mensal)'!U56/'Valor (Mensal)'!U$10*100</f>
        <v>0</v>
      </c>
      <c r="V56" s="6">
        <f>'Valor (Mensal)'!V56/'Valor (Mensal)'!V$10*100</f>
        <v>0</v>
      </c>
      <c r="W56" s="6">
        <f>'Valor (Mensal)'!W56/'Valor (Mensal)'!W$10*100</f>
        <v>0</v>
      </c>
      <c r="X56" s="6">
        <f>'Valor (Mensal)'!X56/'Valor (Mensal)'!X$10*100</f>
        <v>0</v>
      </c>
      <c r="Y56" s="6">
        <f>'Valor (Mensal)'!Y56/'Valor (Mensal)'!Y$10*100</f>
        <v>0</v>
      </c>
      <c r="Z56" s="6">
        <f>'Valor (Mensal)'!Z56/'Valor (Mensal)'!Z$10*100</f>
        <v>0</v>
      </c>
      <c r="AA56" s="6">
        <f>'Valor (Mensal)'!AA56/'Valor (Mensal)'!AA$10*100</f>
        <v>0</v>
      </c>
      <c r="AB56" s="6">
        <f>'Valor (Mensal)'!AB56/'Valor (Mensal)'!AB$10*100</f>
        <v>0</v>
      </c>
      <c r="AC56" s="6">
        <f>'Valor (Mensal)'!AC56/'Valor (Mensal)'!AC$10*100</f>
        <v>0</v>
      </c>
      <c r="AD56" s="6">
        <f>'Valor (Mensal)'!AD56/'Valor (Mensal)'!AD$10*100</f>
        <v>0</v>
      </c>
      <c r="AE56" s="6">
        <f>'Valor (Mensal)'!AE56/'Valor (Mensal)'!AE$10*100</f>
        <v>0</v>
      </c>
      <c r="AF56" s="6">
        <f>'Valor (Mensal)'!AF56/'Valor (Mensal)'!AF$10*100</f>
        <v>0</v>
      </c>
      <c r="AG56" s="6">
        <f>'Valor (Mensal)'!AG56/'Valor (Mensal)'!AG$10*100</f>
        <v>0</v>
      </c>
      <c r="AH56" s="6">
        <f>'Valor (Mensal)'!AH56/'Valor (Mensal)'!AH$10*100</f>
        <v>0</v>
      </c>
      <c r="AI56" s="6">
        <f>'Valor (Mensal)'!AI56/'Valor (Mensal)'!AI$10*100</f>
        <v>0</v>
      </c>
      <c r="AJ56" s="6">
        <f>'Valor (Mensal)'!AJ56/'Valor (Mensal)'!AJ$10*100</f>
        <v>0</v>
      </c>
      <c r="AK56" s="6">
        <f>'Valor (Mensal)'!AK56/'Valor (Mensal)'!AK$10*100</f>
        <v>0</v>
      </c>
      <c r="AL56" s="6">
        <f>'Valor (Mensal)'!AL56/'Valor (Mensal)'!AL$10*100</f>
        <v>0</v>
      </c>
      <c r="AM56" s="6">
        <f>'Valor (Mensal)'!AM56/'Valor (Mensal)'!AM$10*100</f>
        <v>0</v>
      </c>
      <c r="AN56" s="6">
        <f>'Valor (Mensal)'!AN56/'Valor (Mensal)'!AN$10*100</f>
        <v>0</v>
      </c>
      <c r="AO56" s="6">
        <f>'Valor (Mensal)'!AO56/'Valor (Mensal)'!AO$10*100</f>
        <v>0</v>
      </c>
      <c r="AP56" s="6">
        <f>'Valor (Mensal)'!AP56/'Valor (Mensal)'!AP$10*100</f>
        <v>0</v>
      </c>
      <c r="AQ56" s="6">
        <f>'Valor (Mensal)'!AQ56/'Valor (Mensal)'!AQ$10*100</f>
        <v>0</v>
      </c>
      <c r="AR56" s="6"/>
      <c r="AS56" s="6"/>
      <c r="AT56" s="6"/>
      <c r="AU56" s="6"/>
      <c r="AV56" s="6"/>
      <c r="AW56" s="6"/>
      <c r="AX56" s="6"/>
      <c r="AY56" s="6"/>
    </row>
    <row r="57" spans="2:51" ht="22.5" outlineLevel="2" x14ac:dyDescent="0.25">
      <c r="B57" s="4" t="s">
        <v>35</v>
      </c>
      <c r="C57" s="5" t="s">
        <v>187</v>
      </c>
      <c r="D57" s="6">
        <v>0.75496125045124296</v>
      </c>
      <c r="E57" s="6">
        <v>0.53284637234118815</v>
      </c>
      <c r="F57" s="6">
        <v>0.53015839257830177</v>
      </c>
      <c r="G57" s="6">
        <v>0.58272587727978886</v>
      </c>
      <c r="H57" s="6">
        <v>0.56503172180993788</v>
      </c>
      <c r="I57" s="6">
        <v>0.49514901263029121</v>
      </c>
      <c r="J57" s="6">
        <v>0.46225775555538862</v>
      </c>
      <c r="K57" s="6">
        <v>0.41910187788098935</v>
      </c>
      <c r="L57" s="6">
        <v>0.4071665461837225</v>
      </c>
      <c r="M57" s="6">
        <v>0.46003358277010664</v>
      </c>
      <c r="N57" s="6">
        <v>0.40157798599378647</v>
      </c>
      <c r="O57" s="6">
        <v>0.36469074700787574</v>
      </c>
      <c r="P57" s="6">
        <f>'Valor (Mensal)'!P57/'Valor (Mensal)'!P$10*100</f>
        <v>0.4979249840623462</v>
      </c>
      <c r="Q57" s="6">
        <f>'Valor (Mensal)'!Q57/'Valor (Mensal)'!Q$10*100</f>
        <v>0.33904594860807502</v>
      </c>
      <c r="R57" s="6">
        <f>'Valor (Mensal)'!R57/'Valor (Mensal)'!R$10*100</f>
        <v>0.22077849329076865</v>
      </c>
      <c r="S57" s="6">
        <f>'Valor (Mensal)'!S57/'Valor (Mensal)'!S$10*100</f>
        <v>0.32226693074818558</v>
      </c>
      <c r="T57" s="6">
        <f>'Valor (Mensal)'!T57/'Valor (Mensal)'!T$10*100</f>
        <v>0.27502865996804082</v>
      </c>
      <c r="U57" s="6">
        <f>'Valor (Mensal)'!U57/'Valor (Mensal)'!U$10*100</f>
        <v>0.17462978074583438</v>
      </c>
      <c r="V57" s="6">
        <f>'Valor (Mensal)'!V57/'Valor (Mensal)'!V$10*100</f>
        <v>0.30224229751740889</v>
      </c>
      <c r="W57" s="6">
        <f>'Valor (Mensal)'!W57/'Valor (Mensal)'!W$10*100</f>
        <v>0.24906497975249833</v>
      </c>
      <c r="X57" s="6">
        <f>'Valor (Mensal)'!X57/'Valor (Mensal)'!X$10*100</f>
        <v>0.24514568912089185</v>
      </c>
      <c r="Y57" s="6">
        <f>'Valor (Mensal)'!Y57/'Valor (Mensal)'!Y$10*100</f>
        <v>0.16974250791853707</v>
      </c>
      <c r="Z57" s="6">
        <f>'Valor (Mensal)'!Z57/'Valor (Mensal)'!Z$10*100</f>
        <v>0.14084164373932848</v>
      </c>
      <c r="AA57" s="6">
        <f>'Valor (Mensal)'!AA57/'Valor (Mensal)'!AA$10*100</f>
        <v>0.48805763955087422</v>
      </c>
      <c r="AB57" s="6">
        <f>'Valor (Mensal)'!AB57/'Valor (Mensal)'!AB$10*100</f>
        <v>0.5301960276495058</v>
      </c>
      <c r="AC57" s="6">
        <f>'Valor (Mensal)'!AC57/'Valor (Mensal)'!AC$10*100</f>
        <v>0.43174698583281257</v>
      </c>
      <c r="AD57" s="6">
        <f>'Valor (Mensal)'!AD57/'Valor (Mensal)'!AD$10*100</f>
        <v>0.37949673641352827</v>
      </c>
      <c r="AE57" s="6">
        <f>'Valor (Mensal)'!AE57/'Valor (Mensal)'!AE$10*100</f>
        <v>0.33949379358955861</v>
      </c>
      <c r="AF57" s="6">
        <f>'Valor (Mensal)'!AF57/'Valor (Mensal)'!AF$10*100</f>
        <v>0.30726228337292438</v>
      </c>
      <c r="AG57" s="6">
        <f>'Valor (Mensal)'!AG57/'Valor (Mensal)'!AG$10*100</f>
        <v>0.1973230885576604</v>
      </c>
      <c r="AH57" s="6">
        <f>'Valor (Mensal)'!AH57/'Valor (Mensal)'!AH$10*100</f>
        <v>0.26659273451355903</v>
      </c>
      <c r="AI57" s="6">
        <f>'Valor (Mensal)'!AI57/'Valor (Mensal)'!AI$10*100</f>
        <v>0.33973875961802003</v>
      </c>
      <c r="AJ57" s="6">
        <f>'Valor (Mensal)'!AJ57/'Valor (Mensal)'!AJ$10*100</f>
        <v>0.26326574621673043</v>
      </c>
      <c r="AK57" s="6">
        <f>'Valor (Mensal)'!AK57/'Valor (Mensal)'!AK$10*100</f>
        <v>0.28880172364141965</v>
      </c>
      <c r="AL57" s="6">
        <f>'Valor (Mensal)'!AL57/'Valor (Mensal)'!AL$10*100</f>
        <v>0.48643484670229881</v>
      </c>
      <c r="AM57" s="6">
        <f>'Valor (Mensal)'!AM57/'Valor (Mensal)'!AM$10*100</f>
        <v>0.3647518028383413</v>
      </c>
      <c r="AN57" s="6">
        <f>'Valor (Mensal)'!AN57/'Valor (Mensal)'!AN$10*100</f>
        <v>0.52138384596662657</v>
      </c>
      <c r="AO57" s="6">
        <f>'Valor (Mensal)'!AO57/'Valor (Mensal)'!AO$10*100</f>
        <v>0.37756895781601962</v>
      </c>
      <c r="AP57" s="6">
        <f>'Valor (Mensal)'!AP57/'Valor (Mensal)'!AP$10*100</f>
        <v>0.42887352528143796</v>
      </c>
      <c r="AQ57" s="6">
        <f>'Valor (Mensal)'!AQ57/'Valor (Mensal)'!AQ$10*100</f>
        <v>0.33201135065076537</v>
      </c>
      <c r="AR57" s="6"/>
      <c r="AS57" s="6"/>
      <c r="AT57" s="6"/>
      <c r="AU57" s="6"/>
      <c r="AV57" s="6"/>
      <c r="AW57" s="6"/>
      <c r="AX57" s="6"/>
      <c r="AY57" s="6"/>
    </row>
    <row r="58" spans="2:51" outlineLevel="2" x14ac:dyDescent="0.25">
      <c r="B58" s="4" t="s">
        <v>36</v>
      </c>
      <c r="C58" s="5" t="s">
        <v>188</v>
      </c>
      <c r="D58" s="6">
        <v>2.806995545760237E-2</v>
      </c>
      <c r="E58" s="6">
        <v>3.766827100224443E-2</v>
      </c>
      <c r="F58" s="6">
        <v>2.2311401925498828E-2</v>
      </c>
      <c r="G58" s="6">
        <v>2.6203132105940521E-2</v>
      </c>
      <c r="H58" s="6">
        <v>2.9141937498466362E-2</v>
      </c>
      <c r="I58" s="6">
        <v>1.6398259799960267E-2</v>
      </c>
      <c r="J58" s="6">
        <v>2.0953598219371761E-2</v>
      </c>
      <c r="K58" s="6">
        <v>2.6262658272182497E-2</v>
      </c>
      <c r="L58" s="6">
        <v>2.0002993794871065E-2</v>
      </c>
      <c r="M58" s="6">
        <v>4.6380377854194396E-2</v>
      </c>
      <c r="N58" s="6">
        <v>3.0267511365694569E-2</v>
      </c>
      <c r="O58" s="6">
        <v>4.2010219766279014E-2</v>
      </c>
      <c r="P58" s="6">
        <f>'Valor (Mensal)'!P58/'Valor (Mensal)'!P$10*100</f>
        <v>3.3512725618467971E-2</v>
      </c>
      <c r="Q58" s="6">
        <f>'Valor (Mensal)'!Q58/'Valor (Mensal)'!Q$10*100</f>
        <v>3.4963215894749863E-2</v>
      </c>
      <c r="R58" s="6">
        <f>'Valor (Mensal)'!R58/'Valor (Mensal)'!R$10*100</f>
        <v>2.0451300790782688E-2</v>
      </c>
      <c r="S58" s="6">
        <f>'Valor (Mensal)'!S58/'Valor (Mensal)'!S$10*100</f>
        <v>1.4530984354540073E-2</v>
      </c>
      <c r="T58" s="6">
        <f>'Valor (Mensal)'!T58/'Valor (Mensal)'!T$10*100</f>
        <v>1.8793645173715619E-2</v>
      </c>
      <c r="U58" s="6">
        <f>'Valor (Mensal)'!U58/'Valor (Mensal)'!U$10*100</f>
        <v>1.3590743365326076E-2</v>
      </c>
      <c r="V58" s="6">
        <f>'Valor (Mensal)'!V58/'Valor (Mensal)'!V$10*100</f>
        <v>3.3243396769802702E-2</v>
      </c>
      <c r="W58" s="6">
        <f>'Valor (Mensal)'!W58/'Valor (Mensal)'!W$10*100</f>
        <v>2.2686100839092338E-2</v>
      </c>
      <c r="X58" s="6">
        <f>'Valor (Mensal)'!X58/'Valor (Mensal)'!X$10*100</f>
        <v>1.5957278926549027E-2</v>
      </c>
      <c r="Y58" s="6">
        <f>'Valor (Mensal)'!Y58/'Valor (Mensal)'!Y$10*100</f>
        <v>1.1841532440821782E-2</v>
      </c>
      <c r="Z58" s="6">
        <f>'Valor (Mensal)'!Z58/'Valor (Mensal)'!Z$10*100</f>
        <v>1.8488285547014576E-2</v>
      </c>
      <c r="AA58" s="6">
        <f>'Valor (Mensal)'!AA58/'Valor (Mensal)'!AA$10*100</f>
        <v>3.4647909603494668E-2</v>
      </c>
      <c r="AB58" s="6">
        <f>'Valor (Mensal)'!AB58/'Valor (Mensal)'!AB$10*100</f>
        <v>3.1973284519806307E-2</v>
      </c>
      <c r="AC58" s="6">
        <f>'Valor (Mensal)'!AC58/'Valor (Mensal)'!AC$10*100</f>
        <v>3.7429205433958362E-2</v>
      </c>
      <c r="AD58" s="6">
        <f>'Valor (Mensal)'!AD58/'Valor (Mensal)'!AD$10*100</f>
        <v>3.3361872637703835E-2</v>
      </c>
      <c r="AE58" s="6">
        <f>'Valor (Mensal)'!AE58/'Valor (Mensal)'!AE$10*100</f>
        <v>2.022050105206917E-2</v>
      </c>
      <c r="AF58" s="6">
        <f>'Valor (Mensal)'!AF58/'Valor (Mensal)'!AF$10*100</f>
        <v>2.932599373693565E-2</v>
      </c>
      <c r="AG58" s="6">
        <f>'Valor (Mensal)'!AG58/'Valor (Mensal)'!AG$10*100</f>
        <v>2.7864408148319378E-2</v>
      </c>
      <c r="AH58" s="6">
        <f>'Valor (Mensal)'!AH58/'Valor (Mensal)'!AH$10*100</f>
        <v>1.6325164243530949E-2</v>
      </c>
      <c r="AI58" s="6">
        <f>'Valor (Mensal)'!AI58/'Valor (Mensal)'!AI$10*100</f>
        <v>4.3421414905962533E-2</v>
      </c>
      <c r="AJ58" s="6">
        <f>'Valor (Mensal)'!AJ58/'Valor (Mensal)'!AJ$10*100</f>
        <v>2.3236280741844268E-2</v>
      </c>
      <c r="AK58" s="6">
        <f>'Valor (Mensal)'!AK58/'Valor (Mensal)'!AK$10*100</f>
        <v>3.2141173750634265E-2</v>
      </c>
      <c r="AL58" s="6">
        <f>'Valor (Mensal)'!AL58/'Valor (Mensal)'!AL$10*100</f>
        <v>2.4073121609379793E-2</v>
      </c>
      <c r="AM58" s="6">
        <f>'Valor (Mensal)'!AM58/'Valor (Mensal)'!AM$10*100</f>
        <v>2.1438133557384133E-2</v>
      </c>
      <c r="AN58" s="6">
        <f>'Valor (Mensal)'!AN58/'Valor (Mensal)'!AN$10*100</f>
        <v>4.5478935107022563E-2</v>
      </c>
      <c r="AO58" s="6">
        <f>'Valor (Mensal)'!AO58/'Valor (Mensal)'!AO$10*100</f>
        <v>4.3574423530428855E-2</v>
      </c>
      <c r="AP58" s="6">
        <f>'Valor (Mensal)'!AP58/'Valor (Mensal)'!AP$10*100</f>
        <v>4.5392506397204962E-2</v>
      </c>
      <c r="AQ58" s="6">
        <f>'Valor (Mensal)'!AQ58/'Valor (Mensal)'!AQ$10*100</f>
        <v>5.4048653164315057E-2</v>
      </c>
      <c r="AR58" s="6"/>
      <c r="AS58" s="6"/>
      <c r="AT58" s="6"/>
      <c r="AU58" s="6"/>
      <c r="AV58" s="6"/>
      <c r="AW58" s="6"/>
      <c r="AX58" s="6"/>
      <c r="AY58" s="6"/>
    </row>
    <row r="59" spans="2:51" outlineLevel="2" x14ac:dyDescent="0.25">
      <c r="B59" s="4"/>
      <c r="C59" s="33" t="s">
        <v>314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6.800468793449454E-4</v>
      </c>
      <c r="O59" s="6">
        <v>6.2620447655012594E-5</v>
      </c>
      <c r="P59" s="6">
        <f>'Valor (Mensal)'!P59/'Valor (Mensal)'!P$10*100</f>
        <v>0</v>
      </c>
      <c r="Q59" s="6">
        <f>'Valor (Mensal)'!Q59/'Valor (Mensal)'!Q$10*100</f>
        <v>0</v>
      </c>
      <c r="R59" s="6">
        <f>'Valor (Mensal)'!R59/'Valor (Mensal)'!R$10*100</f>
        <v>0</v>
      </c>
      <c r="S59" s="6">
        <f>'Valor (Mensal)'!S59/'Valor (Mensal)'!S$10*100</f>
        <v>0</v>
      </c>
      <c r="T59" s="6">
        <f>'Valor (Mensal)'!T59/'Valor (Mensal)'!T$10*100</f>
        <v>0</v>
      </c>
      <c r="U59" s="6">
        <f>'Valor (Mensal)'!U59/'Valor (Mensal)'!U$10*100</f>
        <v>0</v>
      </c>
      <c r="V59" s="6">
        <f>'Valor (Mensal)'!V59/'Valor (Mensal)'!V$10*100</f>
        <v>0</v>
      </c>
      <c r="W59" s="6">
        <f>'Valor (Mensal)'!W59/'Valor (Mensal)'!W$10*100</f>
        <v>0</v>
      </c>
      <c r="X59" s="6">
        <f>'Valor (Mensal)'!X59/'Valor (Mensal)'!X$10*100</f>
        <v>2.6041877689722911E-4</v>
      </c>
      <c r="Y59" s="6">
        <f>'Valor (Mensal)'!Y59/'Valor (Mensal)'!Y$10*100</f>
        <v>0</v>
      </c>
      <c r="Z59" s="6">
        <f>'Valor (Mensal)'!Z59/'Valor (Mensal)'!Z$10*100</f>
        <v>0</v>
      </c>
      <c r="AA59" s="6">
        <f>'Valor (Mensal)'!AA59/'Valor (Mensal)'!AA$10*100</f>
        <v>0</v>
      </c>
      <c r="AB59" s="6">
        <f>'Valor (Mensal)'!AB59/'Valor (Mensal)'!AB$10*100</f>
        <v>0</v>
      </c>
      <c r="AC59" s="6">
        <f>'Valor (Mensal)'!AC59/'Valor (Mensal)'!AC$10*100</f>
        <v>0</v>
      </c>
      <c r="AD59" s="6">
        <f>'Valor (Mensal)'!AD59/'Valor (Mensal)'!AD$10*100</f>
        <v>0</v>
      </c>
      <c r="AE59" s="6">
        <f>'Valor (Mensal)'!AE59/'Valor (Mensal)'!AE$10*100</f>
        <v>0</v>
      </c>
      <c r="AF59" s="6">
        <f>'Valor (Mensal)'!AF59/'Valor (Mensal)'!AF$10*100</f>
        <v>0</v>
      </c>
      <c r="AG59" s="6">
        <f>'Valor (Mensal)'!AG59/'Valor (Mensal)'!AG$10*100</f>
        <v>0</v>
      </c>
      <c r="AH59" s="6">
        <f>'Valor (Mensal)'!AH59/'Valor (Mensal)'!AH$10*100</f>
        <v>0</v>
      </c>
      <c r="AI59" s="6">
        <f>'Valor (Mensal)'!AI59/'Valor (Mensal)'!AI$10*100</f>
        <v>0</v>
      </c>
      <c r="AJ59" s="6">
        <f>'Valor (Mensal)'!AJ59/'Valor (Mensal)'!AJ$10*100</f>
        <v>0</v>
      </c>
      <c r="AK59" s="6">
        <f>'Valor (Mensal)'!AK59/'Valor (Mensal)'!AK$10*100</f>
        <v>0</v>
      </c>
      <c r="AL59" s="6">
        <f>'Valor (Mensal)'!AL59/'Valor (Mensal)'!AL$10*100</f>
        <v>5.459471951187357E-5</v>
      </c>
      <c r="AM59" s="6">
        <f>'Valor (Mensal)'!AM59/'Valor (Mensal)'!AM$10*100</f>
        <v>0</v>
      </c>
      <c r="AN59" s="6">
        <f>'Valor (Mensal)'!AN59/'Valor (Mensal)'!AN$10*100</f>
        <v>2.8449680520898631E-4</v>
      </c>
      <c r="AO59" s="6">
        <f>'Valor (Mensal)'!AO59/'Valor (Mensal)'!AO$10*100</f>
        <v>0</v>
      </c>
      <c r="AP59" s="6">
        <f>'Valor (Mensal)'!AP59/'Valor (Mensal)'!AP$10*100</f>
        <v>0</v>
      </c>
      <c r="AQ59" s="6">
        <f>'Valor (Mensal)'!AQ59/'Valor (Mensal)'!AQ$10*100</f>
        <v>0</v>
      </c>
      <c r="AR59" s="6"/>
      <c r="AS59" s="6"/>
      <c r="AT59" s="6"/>
      <c r="AU59" s="6"/>
      <c r="AV59" s="6"/>
      <c r="AW59" s="6"/>
      <c r="AX59" s="6"/>
      <c r="AY59" s="6"/>
    </row>
    <row r="60" spans="2:51" outlineLevel="1" x14ac:dyDescent="0.25">
      <c r="B60" s="16">
        <v>18</v>
      </c>
      <c r="C60" s="17" t="s">
        <v>189</v>
      </c>
      <c r="D60" s="30">
        <v>0.17489136814497935</v>
      </c>
      <c r="E60" s="30">
        <v>0.21929647634021304</v>
      </c>
      <c r="F60" s="30">
        <v>0.27697244041881219</v>
      </c>
      <c r="G60" s="30">
        <v>0.26910718313404425</v>
      </c>
      <c r="H60" s="30">
        <v>0.23933809841150314</v>
      </c>
      <c r="I60" s="30">
        <v>0.20148783707281348</v>
      </c>
      <c r="J60" s="30">
        <v>0.25864081049378673</v>
      </c>
      <c r="K60" s="30">
        <v>0.22918579056089389</v>
      </c>
      <c r="L60" s="30">
        <v>0.17502250634788469</v>
      </c>
      <c r="M60" s="30">
        <v>0.2402028988703109</v>
      </c>
      <c r="N60" s="30">
        <v>0.34327151515704718</v>
      </c>
      <c r="O60" s="30">
        <v>0.36860488905868416</v>
      </c>
      <c r="P60" s="30">
        <f>'Valor (Mensal)'!P60/'Valor (Mensal)'!P$10*100</f>
        <v>0.24878537989578153</v>
      </c>
      <c r="Q60" s="30">
        <f>'Valor (Mensal)'!Q60/'Valor (Mensal)'!Q$10*100</f>
        <v>0.26698996541869685</v>
      </c>
      <c r="R60" s="30">
        <f>'Valor (Mensal)'!R60/'Valor (Mensal)'!R$10*100</f>
        <v>0.2714686421433391</v>
      </c>
      <c r="S60" s="30">
        <f>'Valor (Mensal)'!S60/'Valor (Mensal)'!S$10*100</f>
        <v>0.22908536240443581</v>
      </c>
      <c r="T60" s="30">
        <f>'Valor (Mensal)'!T60/'Valor (Mensal)'!T$10*100</f>
        <v>0.15683080894023999</v>
      </c>
      <c r="U60" s="30">
        <f>'Valor (Mensal)'!U60/'Valor (Mensal)'!U$10*100</f>
        <v>9.7461047748989782E-2</v>
      </c>
      <c r="V60" s="30">
        <f>'Valor (Mensal)'!V60/'Valor (Mensal)'!V$10*100</f>
        <v>0.20790336642646867</v>
      </c>
      <c r="W60" s="30">
        <f>'Valor (Mensal)'!W60/'Valor (Mensal)'!W$10*100</f>
        <v>0.15226904058380666</v>
      </c>
      <c r="X60" s="30">
        <f>'Valor (Mensal)'!X60/'Valor (Mensal)'!X$10*100</f>
        <v>0.16780140708015187</v>
      </c>
      <c r="Y60" s="30">
        <f>'Valor (Mensal)'!Y60/'Valor (Mensal)'!Y$10*100</f>
        <v>0.1051795679481248</v>
      </c>
      <c r="Z60" s="30">
        <f>'Valor (Mensal)'!Z60/'Valor (Mensal)'!Z$10*100</f>
        <v>0.14100022256216341</v>
      </c>
      <c r="AA60" s="30">
        <f>'Valor (Mensal)'!AA60/'Valor (Mensal)'!AA$10*100</f>
        <v>0.43877732460633351</v>
      </c>
      <c r="AB60" s="30">
        <f>'Valor (Mensal)'!AB60/'Valor (Mensal)'!AB$10*100</f>
        <v>0.17349938599504733</v>
      </c>
      <c r="AC60" s="30">
        <f>'Valor (Mensal)'!AC60/'Valor (Mensal)'!AC$10*100</f>
        <v>0.42284973546598992</v>
      </c>
      <c r="AD60" s="30">
        <f>'Valor (Mensal)'!AD60/'Valor (Mensal)'!AD$10*100</f>
        <v>0.32252729098479749</v>
      </c>
      <c r="AE60" s="30">
        <f>'Valor (Mensal)'!AE60/'Valor (Mensal)'!AE$10*100</f>
        <v>0.2434298740853682</v>
      </c>
      <c r="AF60" s="30">
        <f>'Valor (Mensal)'!AF60/'Valor (Mensal)'!AF$10*100</f>
        <v>0.18747505895552191</v>
      </c>
      <c r="AG60" s="30">
        <f>'Valor (Mensal)'!AG60/'Valor (Mensal)'!AG$10*100</f>
        <v>0.24131454244393108</v>
      </c>
      <c r="AH60" s="30">
        <f>'Valor (Mensal)'!AH60/'Valor (Mensal)'!AH$10*100</f>
        <v>0.20133204853924461</v>
      </c>
      <c r="AI60" s="30">
        <f>'Valor (Mensal)'!AI60/'Valor (Mensal)'!AI$10*100</f>
        <v>0.23018308636068596</v>
      </c>
      <c r="AJ60" s="30">
        <f>'Valor (Mensal)'!AJ60/'Valor (Mensal)'!AJ$10*100</f>
        <v>0.21406961117174528</v>
      </c>
      <c r="AK60" s="30">
        <f>'Valor (Mensal)'!AK60/'Valor (Mensal)'!AK$10*100</f>
        <v>0.29733858329102564</v>
      </c>
      <c r="AL60" s="30">
        <f>'Valor (Mensal)'!AL60/'Valor (Mensal)'!AL$10*100</f>
        <v>0.44540023381715754</v>
      </c>
      <c r="AM60" s="30">
        <f>'Valor (Mensal)'!AM60/'Valor (Mensal)'!AM$10*100</f>
        <v>0.34553353282987359</v>
      </c>
      <c r="AN60" s="30">
        <f>'Valor (Mensal)'!AN60/'Valor (Mensal)'!AN$10*100</f>
        <v>0.23240709542936031</v>
      </c>
      <c r="AO60" s="30">
        <f>'Valor (Mensal)'!AO60/'Valor (Mensal)'!AO$10*100</f>
        <v>0.43563628412840977</v>
      </c>
      <c r="AP60" s="30">
        <f>'Valor (Mensal)'!AP60/'Valor (Mensal)'!AP$10*100</f>
        <v>0.25597825371208294</v>
      </c>
      <c r="AQ60" s="30">
        <f>'Valor (Mensal)'!AQ60/'Valor (Mensal)'!AQ$10*100</f>
        <v>0.24374587969095041</v>
      </c>
      <c r="AR60" s="30"/>
      <c r="AS60" s="30"/>
      <c r="AT60" s="30"/>
      <c r="AU60" s="30"/>
      <c r="AV60" s="30"/>
      <c r="AW60" s="30"/>
      <c r="AX60" s="30"/>
      <c r="AY60" s="30"/>
    </row>
    <row r="61" spans="2:51" outlineLevel="2" x14ac:dyDescent="0.25">
      <c r="B61" s="4" t="s">
        <v>37</v>
      </c>
      <c r="C61" s="5" t="s">
        <v>190</v>
      </c>
      <c r="D61" s="6">
        <v>1.1227555510659411E-2</v>
      </c>
      <c r="E61" s="6">
        <v>1.7399191196744081E-2</v>
      </c>
      <c r="F61" s="6">
        <v>3.116533860180527E-2</v>
      </c>
      <c r="G61" s="6">
        <v>3.0341257826533095E-2</v>
      </c>
      <c r="H61" s="6">
        <v>2.566226853783941E-2</v>
      </c>
      <c r="I61" s="6">
        <v>1.1337938656299612E-2</v>
      </c>
      <c r="J61" s="6">
        <v>7.7501359649511062E-2</v>
      </c>
      <c r="K61" s="6">
        <v>2.2093107304487984E-2</v>
      </c>
      <c r="L61" s="6">
        <v>1.7748646277671063E-2</v>
      </c>
      <c r="M61" s="6">
        <v>2.2137935456878598E-2</v>
      </c>
      <c r="N61" s="6">
        <v>2.9167071870027296E-2</v>
      </c>
      <c r="O61" s="6">
        <v>3.1965099003200798E-2</v>
      </c>
      <c r="P61" s="6">
        <f>'Valor (Mensal)'!P61/'Valor (Mensal)'!P$10*100</f>
        <v>1.3656369296617801E-2</v>
      </c>
      <c r="Q61" s="6">
        <f>'Valor (Mensal)'!Q61/'Valor (Mensal)'!Q$10*100</f>
        <v>1.6829037768142083E-2</v>
      </c>
      <c r="R61" s="6">
        <f>'Valor (Mensal)'!R61/'Valor (Mensal)'!R$10*100</f>
        <v>1.9677232486672767E-2</v>
      </c>
      <c r="S61" s="6">
        <f>'Valor (Mensal)'!S61/'Valor (Mensal)'!S$10*100</f>
        <v>2.6113967687044867E-2</v>
      </c>
      <c r="T61" s="6">
        <f>'Valor (Mensal)'!T61/'Valor (Mensal)'!T$10*100</f>
        <v>1.8066544629230002E-2</v>
      </c>
      <c r="U61" s="6">
        <f>'Valor (Mensal)'!U61/'Valor (Mensal)'!U$10*100</f>
        <v>7.3653803688879787E-3</v>
      </c>
      <c r="V61" s="6">
        <f>'Valor (Mensal)'!V61/'Valor (Mensal)'!V$10*100</f>
        <v>2.0489440560217186E-2</v>
      </c>
      <c r="W61" s="6">
        <f>'Valor (Mensal)'!W61/'Valor (Mensal)'!W$10*100</f>
        <v>1.3809825178858981E-2</v>
      </c>
      <c r="X61" s="6">
        <f>'Valor (Mensal)'!X61/'Valor (Mensal)'!X$10*100</f>
        <v>1.1212922300166782E-2</v>
      </c>
      <c r="Y61" s="6">
        <f>'Valor (Mensal)'!Y61/'Valor (Mensal)'!Y$10*100</f>
        <v>1.067810184574278E-2</v>
      </c>
      <c r="Z61" s="6">
        <f>'Valor (Mensal)'!Z61/'Valor (Mensal)'!Z$10*100</f>
        <v>1.127283430675334E-2</v>
      </c>
      <c r="AA61" s="6">
        <f>'Valor (Mensal)'!AA61/'Valor (Mensal)'!AA$10*100</f>
        <v>2.706353866001374E-2</v>
      </c>
      <c r="AB61" s="6">
        <f>'Valor (Mensal)'!AB61/'Valor (Mensal)'!AB$10*100</f>
        <v>1.4480389607750686E-2</v>
      </c>
      <c r="AC61" s="6">
        <f>'Valor (Mensal)'!AC61/'Valor (Mensal)'!AC$10*100</f>
        <v>2.2176148120563507E-2</v>
      </c>
      <c r="AD61" s="6">
        <f>'Valor (Mensal)'!AD61/'Valor (Mensal)'!AD$10*100</f>
        <v>3.0739106154660387E-2</v>
      </c>
      <c r="AE61" s="6">
        <f>'Valor (Mensal)'!AE61/'Valor (Mensal)'!AE$10*100</f>
        <v>3.6563336502647356E-2</v>
      </c>
      <c r="AF61" s="6">
        <f>'Valor (Mensal)'!AF61/'Valor (Mensal)'!AF$10*100</f>
        <v>3.0375361021387073E-2</v>
      </c>
      <c r="AG61" s="6">
        <f>'Valor (Mensal)'!AG61/'Valor (Mensal)'!AG$10*100</f>
        <v>2.5266970888780379E-2</v>
      </c>
      <c r="AH61" s="6">
        <f>'Valor (Mensal)'!AH61/'Valor (Mensal)'!AH$10*100</f>
        <v>2.3311492233699462E-2</v>
      </c>
      <c r="AI61" s="6">
        <f>'Valor (Mensal)'!AI61/'Valor (Mensal)'!AI$10*100</f>
        <v>3.527613188829648E-2</v>
      </c>
      <c r="AJ61" s="6">
        <f>'Valor (Mensal)'!AJ61/'Valor (Mensal)'!AJ$10*100</f>
        <v>1.4011034720538731E-2</v>
      </c>
      <c r="AK61" s="6">
        <f>'Valor (Mensal)'!AK61/'Valor (Mensal)'!AK$10*100</f>
        <v>4.358580838562897E-2</v>
      </c>
      <c r="AL61" s="6">
        <f>'Valor (Mensal)'!AL61/'Valor (Mensal)'!AL$10*100</f>
        <v>5.6070208618401646E-2</v>
      </c>
      <c r="AM61" s="6">
        <f>'Valor (Mensal)'!AM61/'Valor (Mensal)'!AM$10*100</f>
        <v>2.2462657400050642E-2</v>
      </c>
      <c r="AN61" s="6">
        <f>'Valor (Mensal)'!AN61/'Valor (Mensal)'!AN$10*100</f>
        <v>3.1655804335528337E-2</v>
      </c>
      <c r="AO61" s="6">
        <f>'Valor (Mensal)'!AO61/'Valor (Mensal)'!AO$10*100</f>
        <v>2.7640418292509721E-2</v>
      </c>
      <c r="AP61" s="6">
        <f>'Valor (Mensal)'!AP61/'Valor (Mensal)'!AP$10*100</f>
        <v>3.9883653982256018E-2</v>
      </c>
      <c r="AQ61" s="6">
        <f>'Valor (Mensal)'!AQ61/'Valor (Mensal)'!AQ$10*100</f>
        <v>2.5214680562194267E-2</v>
      </c>
      <c r="AR61" s="6"/>
      <c r="AS61" s="6"/>
      <c r="AT61" s="6"/>
      <c r="AU61" s="6"/>
      <c r="AV61" s="6"/>
      <c r="AW61" s="6"/>
      <c r="AX61" s="6"/>
      <c r="AY61" s="6"/>
    </row>
    <row r="62" spans="2:51" ht="22.5" outlineLevel="2" x14ac:dyDescent="0.25">
      <c r="B62" s="4" t="s">
        <v>38</v>
      </c>
      <c r="C62" s="5" t="s">
        <v>191</v>
      </c>
      <c r="D62" s="6">
        <v>0.16366381263431995</v>
      </c>
      <c r="E62" s="6">
        <v>0.20189728514346897</v>
      </c>
      <c r="F62" s="6">
        <v>0.24580710181700696</v>
      </c>
      <c r="G62" s="6">
        <v>0.23876592530751115</v>
      </c>
      <c r="H62" s="6">
        <v>0.21367582987366374</v>
      </c>
      <c r="I62" s="6">
        <v>0.19014989841651384</v>
      </c>
      <c r="J62" s="6">
        <v>0.18113945084427566</v>
      </c>
      <c r="K62" s="6">
        <v>0.20709268325640592</v>
      </c>
      <c r="L62" s="6">
        <v>0.15727386007021363</v>
      </c>
      <c r="M62" s="6">
        <v>0.21806496341343229</v>
      </c>
      <c r="N62" s="6">
        <v>0.31410444328701986</v>
      </c>
      <c r="O62" s="6">
        <v>0.33663979005548333</v>
      </c>
      <c r="P62" s="6">
        <f>'Valor (Mensal)'!P62/'Valor (Mensal)'!P$10*100</f>
        <v>0.23512901059916372</v>
      </c>
      <c r="Q62" s="6">
        <f>'Valor (Mensal)'!Q62/'Valor (Mensal)'!Q$10*100</f>
        <v>0.25016092765055475</v>
      </c>
      <c r="R62" s="6">
        <f>'Valor (Mensal)'!R62/'Valor (Mensal)'!R$10*100</f>
        <v>0.2517914096566663</v>
      </c>
      <c r="S62" s="6">
        <f>'Valor (Mensal)'!S62/'Valor (Mensal)'!S$10*100</f>
        <v>0.20297139471739095</v>
      </c>
      <c r="T62" s="6">
        <f>'Valor (Mensal)'!T62/'Valor (Mensal)'!T$10*100</f>
        <v>0.13876426431100999</v>
      </c>
      <c r="U62" s="6">
        <f>'Valor (Mensal)'!U62/'Valor (Mensal)'!U$10*100</f>
        <v>9.0095667380101802E-2</v>
      </c>
      <c r="V62" s="6">
        <f>'Valor (Mensal)'!V62/'Valor (Mensal)'!V$10*100</f>
        <v>0.18741392586625152</v>
      </c>
      <c r="W62" s="6">
        <f>'Valor (Mensal)'!W62/'Valor (Mensal)'!W$10*100</f>
        <v>0.13845921540494768</v>
      </c>
      <c r="X62" s="6">
        <f>'Valor (Mensal)'!X62/'Valor (Mensal)'!X$10*100</f>
        <v>0.1565884847799851</v>
      </c>
      <c r="Y62" s="6">
        <f>'Valor (Mensal)'!Y62/'Valor (Mensal)'!Y$10*100</f>
        <v>9.4501466102382026E-2</v>
      </c>
      <c r="Z62" s="6">
        <f>'Valor (Mensal)'!Z62/'Valor (Mensal)'!Z$10*100</f>
        <v>0.12972738825541008</v>
      </c>
      <c r="AA62" s="6">
        <f>'Valor (Mensal)'!AA62/'Valor (Mensal)'!AA$10*100</f>
        <v>0.41171378594631974</v>
      </c>
      <c r="AB62" s="6">
        <f>'Valor (Mensal)'!AB62/'Valor (Mensal)'!AB$10*100</f>
        <v>0.15901899638729663</v>
      </c>
      <c r="AC62" s="6">
        <f>'Valor (Mensal)'!AC62/'Valor (Mensal)'!AC$10*100</f>
        <v>0.40067358734542635</v>
      </c>
      <c r="AD62" s="6">
        <f>'Valor (Mensal)'!AD62/'Valor (Mensal)'!AD$10*100</f>
        <v>0.29178818483013713</v>
      </c>
      <c r="AE62" s="6">
        <f>'Valor (Mensal)'!AE62/'Valor (Mensal)'!AE$10*100</f>
        <v>0.20686653758272083</v>
      </c>
      <c r="AF62" s="6">
        <f>'Valor (Mensal)'!AF62/'Valor (Mensal)'!AF$10*100</f>
        <v>0.15709969793413484</v>
      </c>
      <c r="AG62" s="6">
        <f>'Valor (Mensal)'!AG62/'Valor (Mensal)'!AG$10*100</f>
        <v>0.21604757155515072</v>
      </c>
      <c r="AH62" s="6">
        <f>'Valor (Mensal)'!AH62/'Valor (Mensal)'!AH$10*100</f>
        <v>0.17802055630554514</v>
      </c>
      <c r="AI62" s="6">
        <f>'Valor (Mensal)'!AI62/'Valor (Mensal)'!AI$10*100</f>
        <v>0.19490695447238948</v>
      </c>
      <c r="AJ62" s="6">
        <f>'Valor (Mensal)'!AJ62/'Valor (Mensal)'!AJ$10*100</f>
        <v>0.20005857645120653</v>
      </c>
      <c r="AK62" s="6">
        <f>'Valor (Mensal)'!AK62/'Valor (Mensal)'!AK$10*100</f>
        <v>0.25375277490539666</v>
      </c>
      <c r="AL62" s="6">
        <f>'Valor (Mensal)'!AL62/'Valor (Mensal)'!AL$10*100</f>
        <v>0.38933002519875592</v>
      </c>
      <c r="AM62" s="6">
        <f>'Valor (Mensal)'!AM62/'Valor (Mensal)'!AM$10*100</f>
        <v>0.32307087542982293</v>
      </c>
      <c r="AN62" s="6">
        <f>'Valor (Mensal)'!AN62/'Valor (Mensal)'!AN$10*100</f>
        <v>0.20075129109383194</v>
      </c>
      <c r="AO62" s="6">
        <f>'Valor (Mensal)'!AO62/'Valor (Mensal)'!AO$10*100</f>
        <v>0.40799586583589997</v>
      </c>
      <c r="AP62" s="6">
        <f>'Valor (Mensal)'!AP62/'Valor (Mensal)'!AP$10*100</f>
        <v>0.21609459972982686</v>
      </c>
      <c r="AQ62" s="6">
        <f>'Valor (Mensal)'!AQ62/'Valor (Mensal)'!AQ$10*100</f>
        <v>0.21853119912875618</v>
      </c>
      <c r="AR62" s="6"/>
      <c r="AS62" s="6"/>
      <c r="AT62" s="6"/>
      <c r="AU62" s="6"/>
      <c r="AV62" s="6"/>
      <c r="AW62" s="6"/>
      <c r="AX62" s="6"/>
      <c r="AY62" s="6"/>
    </row>
    <row r="63" spans="2:51" ht="25.5" outlineLevel="1" x14ac:dyDescent="0.25">
      <c r="B63" s="16">
        <v>19</v>
      </c>
      <c r="C63" s="17" t="s">
        <v>192</v>
      </c>
      <c r="D63" s="30">
        <v>5.6894588510574637</v>
      </c>
      <c r="E63" s="30">
        <v>6.464095532568563</v>
      </c>
      <c r="F63" s="30">
        <v>5.386357695058968</v>
      </c>
      <c r="G63" s="30">
        <v>5.7110226708866385</v>
      </c>
      <c r="H63" s="30">
        <v>4.5005417785372401</v>
      </c>
      <c r="I63" s="30">
        <v>4.7937788382810451</v>
      </c>
      <c r="J63" s="30">
        <v>4.7298674267372238</v>
      </c>
      <c r="K63" s="30">
        <v>4.2647206546832326</v>
      </c>
      <c r="L63" s="30">
        <v>4.1303454733081137</v>
      </c>
      <c r="M63" s="30">
        <v>5.4502890267386359</v>
      </c>
      <c r="N63" s="30">
        <v>5.428765873314024</v>
      </c>
      <c r="O63" s="30">
        <v>7.8509186629012602</v>
      </c>
      <c r="P63" s="30">
        <f>'Valor (Mensal)'!P63/'Valor (Mensal)'!P$10*100</f>
        <v>7.1339106140180588</v>
      </c>
      <c r="Q63" s="30">
        <f>'Valor (Mensal)'!Q63/'Valor (Mensal)'!Q$10*100</f>
        <v>8.0074910454438299</v>
      </c>
      <c r="R63" s="30">
        <f>'Valor (Mensal)'!R63/'Valor (Mensal)'!R$10*100</f>
        <v>5.7027583941004556</v>
      </c>
      <c r="S63" s="30">
        <f>'Valor (Mensal)'!S63/'Valor (Mensal)'!S$10*100</f>
        <v>4.9131952853712564</v>
      </c>
      <c r="T63" s="30">
        <f>'Valor (Mensal)'!T63/'Valor (Mensal)'!T$10*100</f>
        <v>3.7283610819761401</v>
      </c>
      <c r="U63" s="30">
        <f>'Valor (Mensal)'!U63/'Valor (Mensal)'!U$10*100</f>
        <v>2.3039623250473888</v>
      </c>
      <c r="V63" s="30">
        <f>'Valor (Mensal)'!V63/'Valor (Mensal)'!V$10*100</f>
        <v>4.5741994437979532</v>
      </c>
      <c r="W63" s="30">
        <f>'Valor (Mensal)'!W63/'Valor (Mensal)'!W$10*100</f>
        <v>3.677635213498097</v>
      </c>
      <c r="X63" s="30">
        <f>'Valor (Mensal)'!X63/'Valor (Mensal)'!X$10*100</f>
        <v>3.5996411005008491</v>
      </c>
      <c r="Y63" s="30">
        <f>'Valor (Mensal)'!Y63/'Valor (Mensal)'!Y$10*100</f>
        <v>2.3734363727160748</v>
      </c>
      <c r="Z63" s="30">
        <f>'Valor (Mensal)'!Z63/'Valor (Mensal)'!Z$10*100</f>
        <v>3.2803271653163919</v>
      </c>
      <c r="AA63" s="30">
        <f>'Valor (Mensal)'!AA63/'Valor (Mensal)'!AA$10*100</f>
        <v>8.5183917315821169</v>
      </c>
      <c r="AB63" s="30">
        <f>'Valor (Mensal)'!AB63/'Valor (Mensal)'!AB$10*100</f>
        <v>7.3113075162748782</v>
      </c>
      <c r="AC63" s="30">
        <f>'Valor (Mensal)'!AC63/'Valor (Mensal)'!AC$10*100</f>
        <v>9.2629482563165091</v>
      </c>
      <c r="AD63" s="30">
        <f>'Valor (Mensal)'!AD63/'Valor (Mensal)'!AD$10*100</f>
        <v>7.2576443376568047</v>
      </c>
      <c r="AE63" s="30">
        <f>'Valor (Mensal)'!AE63/'Valor (Mensal)'!AE$10*100</f>
        <v>5.7767285345633566</v>
      </c>
      <c r="AF63" s="30">
        <f>'Valor (Mensal)'!AF63/'Valor (Mensal)'!AF$10*100</f>
        <v>4.7326289887315465</v>
      </c>
      <c r="AG63" s="30">
        <f>'Valor (Mensal)'!AG63/'Valor (Mensal)'!AG$10*100</f>
        <v>4.6708238879666464</v>
      </c>
      <c r="AH63" s="30">
        <f>'Valor (Mensal)'!AH63/'Valor (Mensal)'!AH$10*100</f>
        <v>4.8278734467710436</v>
      </c>
      <c r="AI63" s="30">
        <f>'Valor (Mensal)'!AI63/'Valor (Mensal)'!AI$10*100</f>
        <v>5.8488540510174412</v>
      </c>
      <c r="AJ63" s="30">
        <f>'Valor (Mensal)'!AJ63/'Valor (Mensal)'!AJ$10*100</f>
        <v>4.6638070916733625</v>
      </c>
      <c r="AK63" s="30">
        <f>'Valor (Mensal)'!AK63/'Valor (Mensal)'!AK$10*100</f>
        <v>6.1888550814462446</v>
      </c>
      <c r="AL63" s="30">
        <f>'Valor (Mensal)'!AL63/'Valor (Mensal)'!AL$10*100</f>
        <v>7.4961532555859671</v>
      </c>
      <c r="AM63" s="30">
        <f>'Valor (Mensal)'!AM63/'Valor (Mensal)'!AM$10*100</f>
        <v>8.3267300809766631</v>
      </c>
      <c r="AN63" s="30">
        <f>'Valor (Mensal)'!AN63/'Valor (Mensal)'!AN$10*100</f>
        <v>6.698157607689911</v>
      </c>
      <c r="AO63" s="30">
        <f>'Valor (Mensal)'!AO63/'Valor (Mensal)'!AO$10*100</f>
        <v>7.9176045496846426</v>
      </c>
      <c r="AP63" s="30">
        <f>'Valor (Mensal)'!AP63/'Valor (Mensal)'!AP$10*100</f>
        <v>7.8367536364812835</v>
      </c>
      <c r="AQ63" s="30">
        <f>'Valor (Mensal)'!AQ63/'Valor (Mensal)'!AQ$10*100</f>
        <v>5.0733810884175163</v>
      </c>
      <c r="AR63" s="30"/>
      <c r="AS63" s="30"/>
      <c r="AT63" s="30"/>
      <c r="AU63" s="30"/>
      <c r="AV63" s="30"/>
      <c r="AW63" s="30"/>
      <c r="AX63" s="30"/>
      <c r="AY63" s="30"/>
    </row>
    <row r="64" spans="2:51" outlineLevel="2" x14ac:dyDescent="0.25">
      <c r="B64" s="4" t="s">
        <v>39</v>
      </c>
      <c r="C64" s="5" t="s">
        <v>193</v>
      </c>
      <c r="D64" s="6">
        <v>2.0179352949954916</v>
      </c>
      <c r="E64" s="6">
        <v>2.3961865995096101</v>
      </c>
      <c r="F64" s="6">
        <v>2.1283672504618365</v>
      </c>
      <c r="G64" s="6">
        <v>2.8269693161971943</v>
      </c>
      <c r="H64" s="6">
        <v>2.2177869583498344</v>
      </c>
      <c r="I64" s="6">
        <v>1.8930821285764208</v>
      </c>
      <c r="J64" s="6">
        <v>1.9239307873464937</v>
      </c>
      <c r="K64" s="6">
        <v>1.6642149999902272</v>
      </c>
      <c r="L64" s="6">
        <v>1.7284541163408069</v>
      </c>
      <c r="M64" s="6">
        <v>2.3186000944130307</v>
      </c>
      <c r="N64" s="6">
        <v>2.2893040949993915</v>
      </c>
      <c r="O64" s="6">
        <v>3.3814365469279366</v>
      </c>
      <c r="P64" s="6">
        <f>'Valor (Mensal)'!P64/'Valor (Mensal)'!P$10*100</f>
        <v>2.6892632277803816</v>
      </c>
      <c r="Q64" s="6">
        <f>'Valor (Mensal)'!Q64/'Valor (Mensal)'!Q$10*100</f>
        <v>3.3470750051965572</v>
      </c>
      <c r="R64" s="6">
        <f>'Valor (Mensal)'!R64/'Valor (Mensal)'!R$10*100</f>
        <v>2.7987195483291627</v>
      </c>
      <c r="S64" s="6">
        <f>'Valor (Mensal)'!S64/'Valor (Mensal)'!S$10*100</f>
        <v>2.6250328901665263</v>
      </c>
      <c r="T64" s="6">
        <f>'Valor (Mensal)'!T64/'Valor (Mensal)'!T$10*100</f>
        <v>2.0096247189031566</v>
      </c>
      <c r="U64" s="6">
        <f>'Valor (Mensal)'!U64/'Valor (Mensal)'!U$10*100</f>
        <v>1.0707347398628511</v>
      </c>
      <c r="V64" s="6">
        <f>'Valor (Mensal)'!V64/'Valor (Mensal)'!V$10*100</f>
        <v>2.0745924235839248</v>
      </c>
      <c r="W64" s="6">
        <f>'Valor (Mensal)'!W64/'Valor (Mensal)'!W$10*100</f>
        <v>1.7166744578201789</v>
      </c>
      <c r="X64" s="6">
        <f>'Valor (Mensal)'!X64/'Valor (Mensal)'!X$10*100</f>
        <v>1.9012164002923648</v>
      </c>
      <c r="Y64" s="6">
        <f>'Valor (Mensal)'!Y64/'Valor (Mensal)'!Y$10*100</f>
        <v>1.2538029980004983</v>
      </c>
      <c r="Z64" s="6">
        <f>'Valor (Mensal)'!Z64/'Valor (Mensal)'!Z$10*100</f>
        <v>1.9210791940352867</v>
      </c>
      <c r="AA64" s="6">
        <f>'Valor (Mensal)'!AA64/'Valor (Mensal)'!AA$10*100</f>
        <v>4.1026935683059129</v>
      </c>
      <c r="AB64" s="6">
        <f>'Valor (Mensal)'!AB64/'Valor (Mensal)'!AB$10*100</f>
        <v>2.9976904798634281</v>
      </c>
      <c r="AC64" s="6">
        <f>'Valor (Mensal)'!AC64/'Valor (Mensal)'!AC$10*100</f>
        <v>4.5808995408843529</v>
      </c>
      <c r="AD64" s="6">
        <f>'Valor (Mensal)'!AD64/'Valor (Mensal)'!AD$10*100</f>
        <v>3.9239952934416205</v>
      </c>
      <c r="AE64" s="6">
        <f>'Valor (Mensal)'!AE64/'Valor (Mensal)'!AE$10*100</f>
        <v>3.4319851093074139</v>
      </c>
      <c r="AF64" s="6">
        <f>'Valor (Mensal)'!AF64/'Valor (Mensal)'!AF$10*100</f>
        <v>2.7800258757773721</v>
      </c>
      <c r="AG64" s="6">
        <f>'Valor (Mensal)'!AG64/'Valor (Mensal)'!AG$10*100</f>
        <v>2.404612932909024</v>
      </c>
      <c r="AH64" s="6">
        <f>'Valor (Mensal)'!AH64/'Valor (Mensal)'!AH$10*100</f>
        <v>2.395457868311718</v>
      </c>
      <c r="AI64" s="6">
        <f>'Valor (Mensal)'!AI64/'Valor (Mensal)'!AI$10*100</f>
        <v>3.0168095392180074</v>
      </c>
      <c r="AJ64" s="6">
        <f>'Valor (Mensal)'!AJ64/'Valor (Mensal)'!AJ$10*100</f>
        <v>2.6655178651351639</v>
      </c>
      <c r="AK64" s="6">
        <f>'Valor (Mensal)'!AK64/'Valor (Mensal)'!AK$10*100</f>
        <v>3.5384784766308854</v>
      </c>
      <c r="AL64" s="6">
        <f>'Valor (Mensal)'!AL64/'Valor (Mensal)'!AL$10*100</f>
        <v>4.2586107003979956</v>
      </c>
      <c r="AM64" s="6">
        <f>'Valor (Mensal)'!AM64/'Valor (Mensal)'!AM$10*100</f>
        <v>4.2873317941749614</v>
      </c>
      <c r="AN64" s="6">
        <f>'Valor (Mensal)'!AN64/'Valor (Mensal)'!AN$10*100</f>
        <v>3.1973500366104455</v>
      </c>
      <c r="AO64" s="6">
        <f>'Valor (Mensal)'!AO64/'Valor (Mensal)'!AO$10*100</f>
        <v>3.9661058465853696</v>
      </c>
      <c r="AP64" s="6">
        <f>'Valor (Mensal)'!AP64/'Valor (Mensal)'!AP$10*100</f>
        <v>4.0616440249921055</v>
      </c>
      <c r="AQ64" s="6">
        <f>'Valor (Mensal)'!AQ64/'Valor (Mensal)'!AQ$10*100</f>
        <v>2.9980349560404922</v>
      </c>
      <c r="AR64" s="6"/>
      <c r="AS64" s="6"/>
      <c r="AT64" s="6"/>
      <c r="AU64" s="6"/>
      <c r="AV64" s="6"/>
      <c r="AW64" s="6"/>
      <c r="AX64" s="6"/>
      <c r="AY64" s="6"/>
    </row>
    <row r="65" spans="2:51" ht="22.5" outlineLevel="2" x14ac:dyDescent="0.25">
      <c r="B65" s="4" t="s">
        <v>40</v>
      </c>
      <c r="C65" s="5" t="s">
        <v>194</v>
      </c>
      <c r="D65" s="6">
        <v>8.3907995662868676E-2</v>
      </c>
      <c r="E65" s="6">
        <v>8.7918592319798067E-2</v>
      </c>
      <c r="F65" s="6">
        <v>5.521841216108949E-2</v>
      </c>
      <c r="G65" s="6">
        <v>8.1518531836387645E-2</v>
      </c>
      <c r="H65" s="6">
        <v>5.3880042610377432E-2</v>
      </c>
      <c r="I65" s="6">
        <v>5.0223254792819166E-2</v>
      </c>
      <c r="J65" s="6">
        <v>5.608450247028067E-2</v>
      </c>
      <c r="K65" s="6">
        <v>6.1398889524074809E-2</v>
      </c>
      <c r="L65" s="6">
        <v>4.9247610447723356E-2</v>
      </c>
      <c r="M65" s="6">
        <v>5.6743967379558682E-2</v>
      </c>
      <c r="N65" s="6">
        <v>7.972353164727812E-2</v>
      </c>
      <c r="O65" s="6">
        <v>7.7645259278052131E-2</v>
      </c>
      <c r="P65" s="6">
        <f>'Valor (Mensal)'!P65/'Valor (Mensal)'!P$10*100</f>
        <v>0.10172465433382333</v>
      </c>
      <c r="Q65" s="6">
        <f>'Valor (Mensal)'!Q65/'Valor (Mensal)'!Q$10*100</f>
        <v>8.5205805982543639E-2</v>
      </c>
      <c r="R65" s="6">
        <f>'Valor (Mensal)'!R65/'Valor (Mensal)'!R$10*100</f>
        <v>4.9027275163062906E-2</v>
      </c>
      <c r="S65" s="6">
        <f>'Valor (Mensal)'!S65/'Valor (Mensal)'!S$10*100</f>
        <v>4.4414369988946795E-2</v>
      </c>
      <c r="T65" s="6">
        <f>'Valor (Mensal)'!T65/'Valor (Mensal)'!T$10*100</f>
        <v>4.2010827278519625E-2</v>
      </c>
      <c r="U65" s="6">
        <f>'Valor (Mensal)'!U65/'Valor (Mensal)'!U$10*100</f>
        <v>2.8982165238916495E-2</v>
      </c>
      <c r="V65" s="6">
        <f>'Valor (Mensal)'!V65/'Valor (Mensal)'!V$10*100</f>
        <v>5.9483286314427807E-2</v>
      </c>
      <c r="W65" s="6">
        <f>'Valor (Mensal)'!W65/'Valor (Mensal)'!W$10*100</f>
        <v>4.0598123157028029E-2</v>
      </c>
      <c r="X65" s="6">
        <f>'Valor (Mensal)'!X65/'Valor (Mensal)'!X$10*100</f>
        <v>4.3131457458221091E-2</v>
      </c>
      <c r="Y65" s="6">
        <f>'Valor (Mensal)'!Y65/'Valor (Mensal)'!Y$10*100</f>
        <v>2.5883860013539366E-2</v>
      </c>
      <c r="Z65" s="6">
        <f>'Valor (Mensal)'!Z65/'Valor (Mensal)'!Z$10*100</f>
        <v>3.5884619667968562E-2</v>
      </c>
      <c r="AA65" s="6">
        <f>'Valor (Mensal)'!AA65/'Valor (Mensal)'!AA$10*100</f>
        <v>6.0237298313158133E-2</v>
      </c>
      <c r="AB65" s="6">
        <f>'Valor (Mensal)'!AB65/'Valor (Mensal)'!AB$10*100</f>
        <v>9.0729217595547251E-2</v>
      </c>
      <c r="AC65" s="6">
        <f>'Valor (Mensal)'!AC65/'Valor (Mensal)'!AC$10*100</f>
        <v>8.2446101196231941E-2</v>
      </c>
      <c r="AD65" s="6">
        <f>'Valor (Mensal)'!AD65/'Valor (Mensal)'!AD$10*100</f>
        <v>3.9708154840893177E-2</v>
      </c>
      <c r="AE65" s="6">
        <f>'Valor (Mensal)'!AE65/'Valor (Mensal)'!AE$10*100</f>
        <v>4.3401108142392973E-2</v>
      </c>
      <c r="AF65" s="6">
        <f>'Valor (Mensal)'!AF65/'Valor (Mensal)'!AF$10*100</f>
        <v>3.0245518904425284E-2</v>
      </c>
      <c r="AG65" s="6">
        <f>'Valor (Mensal)'!AG65/'Valor (Mensal)'!AG$10*100</f>
        <v>3.6742802129951832E-2</v>
      </c>
      <c r="AH65" s="6">
        <f>'Valor (Mensal)'!AH65/'Valor (Mensal)'!AH$10*100</f>
        <v>4.036102585696507E-2</v>
      </c>
      <c r="AI65" s="6">
        <f>'Valor (Mensal)'!AI65/'Valor (Mensal)'!AI$10*100</f>
        <v>5.0760526210443781E-2</v>
      </c>
      <c r="AJ65" s="6">
        <f>'Valor (Mensal)'!AJ65/'Valor (Mensal)'!AJ$10*100</f>
        <v>4.7290877016228555E-2</v>
      </c>
      <c r="AK65" s="6">
        <f>'Valor (Mensal)'!AK65/'Valor (Mensal)'!AK$10*100</f>
        <v>6.3680970772022838E-2</v>
      </c>
      <c r="AL65" s="6">
        <f>'Valor (Mensal)'!AL65/'Valor (Mensal)'!AL$10*100</f>
        <v>5.3280723876349169E-2</v>
      </c>
      <c r="AM65" s="6">
        <f>'Valor (Mensal)'!AM65/'Valor (Mensal)'!AM$10*100</f>
        <v>5.6376364688131599E-2</v>
      </c>
      <c r="AN65" s="6">
        <f>'Valor (Mensal)'!AN65/'Valor (Mensal)'!AN$10*100</f>
        <v>6.6117574797486978E-2</v>
      </c>
      <c r="AO65" s="6">
        <f>'Valor (Mensal)'!AO65/'Valor (Mensal)'!AO$10*100</f>
        <v>6.1378934471577849E-2</v>
      </c>
      <c r="AP65" s="6">
        <f>'Valor (Mensal)'!AP65/'Valor (Mensal)'!AP$10*100</f>
        <v>5.3160801034052838E-2</v>
      </c>
      <c r="AQ65" s="6">
        <f>'Valor (Mensal)'!AQ65/'Valor (Mensal)'!AQ$10*100</f>
        <v>3.5515312751668034E-2</v>
      </c>
      <c r="AR65" s="6"/>
      <c r="AS65" s="6"/>
      <c r="AT65" s="6"/>
      <c r="AU65" s="6"/>
      <c r="AV65" s="6"/>
      <c r="AW65" s="6"/>
      <c r="AX65" s="6"/>
      <c r="AY65" s="6"/>
    </row>
    <row r="66" spans="2:51" outlineLevel="2" x14ac:dyDescent="0.25">
      <c r="B66" s="4" t="s">
        <v>41</v>
      </c>
      <c r="C66" s="5" t="s">
        <v>195</v>
      </c>
      <c r="D66" s="6">
        <v>3.5876155603991036</v>
      </c>
      <c r="E66" s="6">
        <v>3.9799903407391541</v>
      </c>
      <c r="F66" s="6">
        <v>3.2027720324360422</v>
      </c>
      <c r="G66" s="6">
        <v>2.802534822853056</v>
      </c>
      <c r="H66" s="6">
        <v>2.2288747775770288</v>
      </c>
      <c r="I66" s="6">
        <v>2.8504734549118051</v>
      </c>
      <c r="J66" s="6">
        <v>2.7498521369204498</v>
      </c>
      <c r="K66" s="6">
        <v>2.5391067651689307</v>
      </c>
      <c r="L66" s="6">
        <v>2.3526437465195835</v>
      </c>
      <c r="M66" s="6">
        <v>3.0749449649460465</v>
      </c>
      <c r="N66" s="6">
        <v>3.0597382466673544</v>
      </c>
      <c r="O66" s="6">
        <v>4.3918368566952717</v>
      </c>
      <c r="P66" s="6">
        <f>'Valor (Mensal)'!P66/'Valor (Mensal)'!P$10*100</f>
        <v>4.3429227319038528</v>
      </c>
      <c r="Q66" s="6">
        <f>'Valor (Mensal)'!Q66/'Valor (Mensal)'!Q$10*100</f>
        <v>4.5752102342647278</v>
      </c>
      <c r="R66" s="6">
        <f>'Valor (Mensal)'!R66/'Valor (Mensal)'!R$10*100</f>
        <v>2.8550115706082302</v>
      </c>
      <c r="S66" s="6">
        <f>'Valor (Mensal)'!S66/'Valor (Mensal)'!S$10*100</f>
        <v>2.2437480252157838</v>
      </c>
      <c r="T66" s="6">
        <f>'Valor (Mensal)'!T66/'Valor (Mensal)'!T$10*100</f>
        <v>1.6767255357944635</v>
      </c>
      <c r="U66" s="6">
        <f>'Valor (Mensal)'!U66/'Valor (Mensal)'!U$10*100</f>
        <v>1.2042454199456214</v>
      </c>
      <c r="V66" s="6">
        <f>'Valor (Mensal)'!V66/'Valor (Mensal)'!V$10*100</f>
        <v>2.4401237338996009</v>
      </c>
      <c r="W66" s="6">
        <f>'Valor (Mensal)'!W66/'Valor (Mensal)'!W$10*100</f>
        <v>1.92036263252089</v>
      </c>
      <c r="X66" s="6">
        <f>'Valor (Mensal)'!X66/'Valor (Mensal)'!X$10*100</f>
        <v>1.6552932427502633</v>
      </c>
      <c r="Y66" s="6">
        <f>'Valor (Mensal)'!Y66/'Valor (Mensal)'!Y$10*100</f>
        <v>1.0937495147020371</v>
      </c>
      <c r="Z66" s="6">
        <f>'Valor (Mensal)'!Z66/'Valor (Mensal)'!Z$10*100</f>
        <v>1.3233633516131371</v>
      </c>
      <c r="AA66" s="6">
        <f>'Valor (Mensal)'!AA66/'Valor (Mensal)'!AA$10*100</f>
        <v>4.355460864963046</v>
      </c>
      <c r="AB66" s="6">
        <f>'Valor (Mensal)'!AB66/'Valor (Mensal)'!AB$10*100</f>
        <v>4.2228878188159031</v>
      </c>
      <c r="AC66" s="6">
        <f>'Valor (Mensal)'!AC66/'Valor (Mensal)'!AC$10*100</f>
        <v>4.5996026142359252</v>
      </c>
      <c r="AD66" s="6">
        <f>'Valor (Mensal)'!AD66/'Valor (Mensal)'!AD$10*100</f>
        <v>3.2939408893742907</v>
      </c>
      <c r="AE66" s="6">
        <f>'Valor (Mensal)'!AE66/'Valor (Mensal)'!AE$10*100</f>
        <v>2.3013423171135496</v>
      </c>
      <c r="AF66" s="6">
        <f>'Valor (Mensal)'!AF66/'Valor (Mensal)'!AF$10*100</f>
        <v>1.9223575940497493</v>
      </c>
      <c r="AG66" s="6">
        <f>'Valor (Mensal)'!AG66/'Valor (Mensal)'!AG$10*100</f>
        <v>2.2294681529276708</v>
      </c>
      <c r="AH66" s="6">
        <f>'Valor (Mensal)'!AH66/'Valor (Mensal)'!AH$10*100</f>
        <v>2.3920545526023607</v>
      </c>
      <c r="AI66" s="6">
        <f>'Valor (Mensal)'!AI66/'Valor (Mensal)'!AI$10*100</f>
        <v>2.7812839855889901</v>
      </c>
      <c r="AJ66" s="6">
        <f>'Valor (Mensal)'!AJ66/'Valor (Mensal)'!AJ$10*100</f>
        <v>1.9509983495219696</v>
      </c>
      <c r="AK66" s="6">
        <f>'Valor (Mensal)'!AK66/'Valor (Mensal)'!AK$10*100</f>
        <v>2.5866956340433354</v>
      </c>
      <c r="AL66" s="6">
        <f>'Valor (Mensal)'!AL66/'Valor (Mensal)'!AL$10*100</f>
        <v>3.1842618313116224</v>
      </c>
      <c r="AM66" s="6">
        <f>'Valor (Mensal)'!AM66/'Valor (Mensal)'!AM$10*100</f>
        <v>3.9830219221135708</v>
      </c>
      <c r="AN66" s="6">
        <f>'Valor (Mensal)'!AN66/'Valor (Mensal)'!AN$10*100</f>
        <v>3.4346899962819784</v>
      </c>
      <c r="AO66" s="6">
        <f>'Valor (Mensal)'!AO66/'Valor (Mensal)'!AO$10*100</f>
        <v>3.8901197686276956</v>
      </c>
      <c r="AP66" s="6">
        <f>'Valor (Mensal)'!AP66/'Valor (Mensal)'!AP$10*100</f>
        <v>3.7219488104551246</v>
      </c>
      <c r="AQ66" s="6">
        <f>'Valor (Mensal)'!AQ66/'Valor (Mensal)'!AQ$10*100</f>
        <v>2.0398308196253563</v>
      </c>
      <c r="AR66" s="6"/>
      <c r="AS66" s="6"/>
      <c r="AT66" s="6"/>
      <c r="AU66" s="6"/>
      <c r="AV66" s="6"/>
      <c r="AW66" s="6"/>
      <c r="AX66" s="6"/>
      <c r="AY66" s="6"/>
    </row>
    <row r="67" spans="2:51" outlineLevel="1" x14ac:dyDescent="0.25">
      <c r="B67" s="16">
        <v>20</v>
      </c>
      <c r="C67" s="17" t="s">
        <v>196</v>
      </c>
      <c r="D67" s="30">
        <v>0.63337020646994902</v>
      </c>
      <c r="E67" s="30">
        <v>1.062945214682208</v>
      </c>
      <c r="F67" s="30">
        <v>0.91482509783609289</v>
      </c>
      <c r="G67" s="30">
        <v>0.94874937484205391</v>
      </c>
      <c r="H67" s="30">
        <v>0.49509986543715256</v>
      </c>
      <c r="I67" s="30">
        <v>0.48895553416122017</v>
      </c>
      <c r="J67" s="30">
        <v>1.2233869160735851</v>
      </c>
      <c r="K67" s="30">
        <v>0.82120258771950472</v>
      </c>
      <c r="L67" s="30">
        <v>0.5614693551851333</v>
      </c>
      <c r="M67" s="30">
        <v>0.93382077662313401</v>
      </c>
      <c r="N67" s="30">
        <v>0.64162040355830607</v>
      </c>
      <c r="O67" s="30">
        <v>1.5140663091925015</v>
      </c>
      <c r="P67" s="30">
        <f>'Valor (Mensal)'!P67/'Valor (Mensal)'!P$10*100</f>
        <v>0.77703835457062831</v>
      </c>
      <c r="Q67" s="30">
        <f>'Valor (Mensal)'!Q67/'Valor (Mensal)'!Q$10*100</f>
        <v>0.68428140268870952</v>
      </c>
      <c r="R67" s="30">
        <f>'Valor (Mensal)'!R67/'Valor (Mensal)'!R$10*100</f>
        <v>0.95145940541899632</v>
      </c>
      <c r="S67" s="30">
        <f>'Valor (Mensal)'!S67/'Valor (Mensal)'!S$10*100</f>
        <v>0.23323436666327643</v>
      </c>
      <c r="T67" s="30">
        <f>'Valor (Mensal)'!T67/'Valor (Mensal)'!T$10*100</f>
        <v>0.62959057696367138</v>
      </c>
      <c r="U67" s="30">
        <f>'Valor (Mensal)'!U67/'Valor (Mensal)'!U$10*100</f>
        <v>0.33706215428421271</v>
      </c>
      <c r="V67" s="30">
        <f>'Valor (Mensal)'!V67/'Valor (Mensal)'!V$10*100</f>
        <v>0.66864518691923214</v>
      </c>
      <c r="W67" s="30">
        <f>'Valor (Mensal)'!W67/'Valor (Mensal)'!W$10*100</f>
        <v>0.16797228822811225</v>
      </c>
      <c r="X67" s="30">
        <f>'Valor (Mensal)'!X67/'Valor (Mensal)'!X$10*100</f>
        <v>0.61595432833445796</v>
      </c>
      <c r="Y67" s="30">
        <f>'Valor (Mensal)'!Y67/'Valor (Mensal)'!Y$10*100</f>
        <v>0.33365588278502578</v>
      </c>
      <c r="Z67" s="30">
        <f>'Valor (Mensal)'!Z67/'Valor (Mensal)'!Z$10*100</f>
        <v>0.66103723886980414</v>
      </c>
      <c r="AA67" s="30">
        <f>'Valor (Mensal)'!AA67/'Valor (Mensal)'!AA$10*100</f>
        <v>1.0139021879594321</v>
      </c>
      <c r="AB67" s="30">
        <f>'Valor (Mensal)'!AB67/'Valor (Mensal)'!AB$10*100</f>
        <v>0.41223161461116742</v>
      </c>
      <c r="AC67" s="30">
        <f>'Valor (Mensal)'!AC67/'Valor (Mensal)'!AC$10*100</f>
        <v>1.3363987401635742</v>
      </c>
      <c r="AD67" s="30">
        <f>'Valor (Mensal)'!AD67/'Valor (Mensal)'!AD$10*100</f>
        <v>1.0261109503847172</v>
      </c>
      <c r="AE67" s="30">
        <f>'Valor (Mensal)'!AE67/'Valor (Mensal)'!AE$10*100</f>
        <v>0.25615348687364858</v>
      </c>
      <c r="AF67" s="30">
        <f>'Valor (Mensal)'!AF67/'Valor (Mensal)'!AF$10*100</f>
        <v>0.9379062553876728</v>
      </c>
      <c r="AG67" s="30">
        <f>'Valor (Mensal)'!AG67/'Valor (Mensal)'!AG$10*100</f>
        <v>0.1853488032687225</v>
      </c>
      <c r="AH67" s="30">
        <f>'Valor (Mensal)'!AH67/'Valor (Mensal)'!AH$10*100</f>
        <v>0.46429532733587237</v>
      </c>
      <c r="AI67" s="30">
        <f>'Valor (Mensal)'!AI67/'Valor (Mensal)'!AI$10*100</f>
        <v>0.71570150913847586</v>
      </c>
      <c r="AJ67" s="30">
        <f>'Valor (Mensal)'!AJ67/'Valor (Mensal)'!AJ$10*100</f>
        <v>0.4426429494939858</v>
      </c>
      <c r="AK67" s="30">
        <f>'Valor (Mensal)'!AK67/'Valor (Mensal)'!AK$10*100</f>
        <v>1.2580958522244583</v>
      </c>
      <c r="AL67" s="30">
        <f>'Valor (Mensal)'!AL67/'Valor (Mensal)'!AL$10*100</f>
        <v>0.46687218428867533</v>
      </c>
      <c r="AM67" s="30">
        <f>'Valor (Mensal)'!AM67/'Valor (Mensal)'!AM$10*100</f>
        <v>0.98995041480616097</v>
      </c>
      <c r="AN67" s="30">
        <f>'Valor (Mensal)'!AN67/'Valor (Mensal)'!AN$10*100</f>
        <v>0.4160904403715599</v>
      </c>
      <c r="AO67" s="30">
        <f>'Valor (Mensal)'!AO67/'Valor (Mensal)'!AO$10*100</f>
        <v>1.3679935512895018</v>
      </c>
      <c r="AP67" s="30">
        <f>'Valor (Mensal)'!AP67/'Valor (Mensal)'!AP$10*100</f>
        <v>1.1103056834597722</v>
      </c>
      <c r="AQ67" s="30">
        <f>'Valor (Mensal)'!AQ67/'Valor (Mensal)'!AQ$10*100</f>
        <v>0.61190654773945974</v>
      </c>
      <c r="AR67" s="30"/>
      <c r="AS67" s="30"/>
      <c r="AT67" s="30"/>
      <c r="AU67" s="30"/>
      <c r="AV67" s="30"/>
      <c r="AW67" s="30"/>
      <c r="AX67" s="30"/>
      <c r="AY67" s="30"/>
    </row>
    <row r="68" spans="2:51" outlineLevel="2" x14ac:dyDescent="0.25">
      <c r="B68" s="4" t="s">
        <v>42</v>
      </c>
      <c r="C68" s="5" t="s">
        <v>197</v>
      </c>
      <c r="D68" s="6">
        <v>0.50299044990039321</v>
      </c>
      <c r="E68" s="6">
        <v>0.8876016079267367</v>
      </c>
      <c r="F68" s="6">
        <v>0.79826920430574044</v>
      </c>
      <c r="G68" s="6">
        <v>0.81733307196372695</v>
      </c>
      <c r="H68" s="6">
        <v>0.38405746206268532</v>
      </c>
      <c r="I68" s="6">
        <v>0.37749664730794319</v>
      </c>
      <c r="J68" s="6">
        <v>1.1543118414389366</v>
      </c>
      <c r="K68" s="6">
        <v>0.62329154061418801</v>
      </c>
      <c r="L68" s="6">
        <v>0.45536237263430668</v>
      </c>
      <c r="M68" s="6">
        <v>0.81619379621619603</v>
      </c>
      <c r="N68" s="6">
        <v>0.5584081515134286</v>
      </c>
      <c r="O68" s="6">
        <v>1.3731850468997118</v>
      </c>
      <c r="P68" s="6">
        <f>'Valor (Mensal)'!P68/'Valor (Mensal)'!P$10*100</f>
        <v>0.60000830495606283</v>
      </c>
      <c r="Q68" s="6">
        <f>'Valor (Mensal)'!Q68/'Valor (Mensal)'!Q$10*100</f>
        <v>0.50795798452014074</v>
      </c>
      <c r="R68" s="6">
        <f>'Valor (Mensal)'!R68/'Valor (Mensal)'!R$10*100</f>
        <v>0.82692366413867124</v>
      </c>
      <c r="S68" s="6">
        <f>'Valor (Mensal)'!S68/'Valor (Mensal)'!S$10*100</f>
        <v>0.11995354722726739</v>
      </c>
      <c r="T68" s="6">
        <f>'Valor (Mensal)'!T68/'Valor (Mensal)'!T$10*100</f>
        <v>0.53560505493553034</v>
      </c>
      <c r="U68" s="6">
        <f>'Valor (Mensal)'!U68/'Valor (Mensal)'!U$10*100</f>
        <v>0.27355192618522317</v>
      </c>
      <c r="V68" s="6">
        <f>'Valor (Mensal)'!V68/'Valor (Mensal)'!V$10*100</f>
        <v>0.5686812246481433</v>
      </c>
      <c r="W68" s="6">
        <f>'Valor (Mensal)'!W68/'Valor (Mensal)'!W$10*100</f>
        <v>7.5472479148809155E-2</v>
      </c>
      <c r="X68" s="6">
        <f>'Valor (Mensal)'!X68/'Valor (Mensal)'!X$10*100</f>
        <v>0.49329528515885895</v>
      </c>
      <c r="Y68" s="6">
        <f>'Valor (Mensal)'!Y68/'Valor (Mensal)'!Y$10*100</f>
        <v>0.25334005952683558</v>
      </c>
      <c r="Z68" s="6">
        <f>'Valor (Mensal)'!Z68/'Valor (Mensal)'!Z$10*100</f>
        <v>0.59614367727800099</v>
      </c>
      <c r="AA68" s="6">
        <f>'Valor (Mensal)'!AA68/'Valor (Mensal)'!AA$10*100</f>
        <v>0.85064785801040077</v>
      </c>
      <c r="AB68" s="6">
        <f>'Valor (Mensal)'!AB68/'Valor (Mensal)'!AB$10*100</f>
        <v>0.19125618174048975</v>
      </c>
      <c r="AC68" s="6">
        <f>'Valor (Mensal)'!AC68/'Valor (Mensal)'!AC$10*100</f>
        <v>1.0373168400432933</v>
      </c>
      <c r="AD68" s="6">
        <f>'Valor (Mensal)'!AD68/'Valor (Mensal)'!AD$10*100</f>
        <v>0.85310792082500442</v>
      </c>
      <c r="AE68" s="6">
        <f>'Valor (Mensal)'!AE68/'Valor (Mensal)'!AE$10*100</f>
        <v>0.12048764854894994</v>
      </c>
      <c r="AF68" s="6">
        <f>'Valor (Mensal)'!AF68/'Valor (Mensal)'!AF$10*100</f>
        <v>0.82515303150143027</v>
      </c>
      <c r="AG68" s="6">
        <f>'Valor (Mensal)'!AG68/'Valor (Mensal)'!AG$10*100</f>
        <v>0.10161991138650601</v>
      </c>
      <c r="AH68" s="6">
        <f>'Valor (Mensal)'!AH68/'Valor (Mensal)'!AH$10*100</f>
        <v>0.34047846065440501</v>
      </c>
      <c r="AI68" s="6">
        <f>'Valor (Mensal)'!AI68/'Valor (Mensal)'!AI$10*100</f>
        <v>0.60181321794142928</v>
      </c>
      <c r="AJ68" s="6">
        <f>'Valor (Mensal)'!AJ68/'Valor (Mensal)'!AJ$10*100</f>
        <v>0.34306822724888353</v>
      </c>
      <c r="AK68" s="6">
        <f>'Valor (Mensal)'!AK68/'Valor (Mensal)'!AK$10*100</f>
        <v>1.0859956213454138</v>
      </c>
      <c r="AL68" s="6">
        <f>'Valor (Mensal)'!AL68/'Valor (Mensal)'!AL$10*100</f>
        <v>0.26307610940562265</v>
      </c>
      <c r="AM68" s="6">
        <f>'Valor (Mensal)'!AM68/'Valor (Mensal)'!AM$10*100</f>
        <v>0.84281312050046087</v>
      </c>
      <c r="AN68" s="6">
        <f>'Valor (Mensal)'!AN68/'Valor (Mensal)'!AN$10*100</f>
        <v>0.2389321072468662</v>
      </c>
      <c r="AO68" s="6">
        <f>'Valor (Mensal)'!AO68/'Valor (Mensal)'!AO$10*100</f>
        <v>1.2346364549748683</v>
      </c>
      <c r="AP68" s="6">
        <f>'Valor (Mensal)'!AP68/'Valor (Mensal)'!AP$10*100</f>
        <v>0.94951356869900616</v>
      </c>
      <c r="AQ68" s="6">
        <f>'Valor (Mensal)'!AQ68/'Valor (Mensal)'!AQ$10*100</f>
        <v>0.46080483987001131</v>
      </c>
      <c r="AR68" s="6"/>
      <c r="AS68" s="6"/>
      <c r="AT68" s="6"/>
      <c r="AU68" s="6"/>
      <c r="AV68" s="6"/>
      <c r="AW68" s="6"/>
      <c r="AX68" s="6"/>
      <c r="AY68" s="6"/>
    </row>
    <row r="69" spans="2:51" ht="22.5" outlineLevel="2" x14ac:dyDescent="0.25">
      <c r="B69" s="4" t="s">
        <v>43</v>
      </c>
      <c r="C69" s="5" t="s">
        <v>198</v>
      </c>
      <c r="D69" s="6">
        <v>0.13037975656955589</v>
      </c>
      <c r="E69" s="6">
        <v>0.17534360675547137</v>
      </c>
      <c r="F69" s="6">
        <v>0.11655589353035239</v>
      </c>
      <c r="G69" s="6">
        <v>0.13141630287832695</v>
      </c>
      <c r="H69" s="6">
        <v>0.11104240337446725</v>
      </c>
      <c r="I69" s="6">
        <v>0.111458886853277</v>
      </c>
      <c r="J69" s="6">
        <v>6.9075074634648237E-2</v>
      </c>
      <c r="K69" s="6">
        <v>0.19791104710531673</v>
      </c>
      <c r="L69" s="6">
        <v>0.10610698255082669</v>
      </c>
      <c r="M69" s="6">
        <v>0.11762698040693792</v>
      </c>
      <c r="N69" s="6">
        <v>8.3212252044877422E-2</v>
      </c>
      <c r="O69" s="6">
        <v>0.1408812622927898</v>
      </c>
      <c r="P69" s="6">
        <f>'Valor (Mensal)'!P69/'Valor (Mensal)'!P$10*100</f>
        <v>0.17703004961456542</v>
      </c>
      <c r="Q69" s="6">
        <f>'Valor (Mensal)'!Q69/'Valor (Mensal)'!Q$10*100</f>
        <v>0.17632341816856867</v>
      </c>
      <c r="R69" s="6">
        <f>'Valor (Mensal)'!R69/'Valor (Mensal)'!R$10*100</f>
        <v>0.12453574128032512</v>
      </c>
      <c r="S69" s="6">
        <f>'Valor (Mensal)'!S69/'Valor (Mensal)'!S$10*100</f>
        <v>0.11328081943600907</v>
      </c>
      <c r="T69" s="6">
        <f>'Valor (Mensal)'!T69/'Valor (Mensal)'!T$10*100</f>
        <v>9.3985522028141075E-2</v>
      </c>
      <c r="U69" s="6">
        <f>'Valor (Mensal)'!U69/'Valor (Mensal)'!U$10*100</f>
        <v>6.3510228098989527E-2</v>
      </c>
      <c r="V69" s="6">
        <f>'Valor (Mensal)'!V69/'Valor (Mensal)'!V$10*100</f>
        <v>9.9963962271088794E-2</v>
      </c>
      <c r="W69" s="6">
        <f>'Valor (Mensal)'!W69/'Valor (Mensal)'!W$10*100</f>
        <v>9.2499809079303094E-2</v>
      </c>
      <c r="X69" s="6">
        <f>'Valor (Mensal)'!X69/'Valor (Mensal)'!X$10*100</f>
        <v>0.12265904317559891</v>
      </c>
      <c r="Y69" s="6">
        <f>'Valor (Mensal)'!Y69/'Valor (Mensal)'!Y$10*100</f>
        <v>8.0315823258190228E-2</v>
      </c>
      <c r="Z69" s="6">
        <f>'Valor (Mensal)'!Z69/'Valor (Mensal)'!Z$10*100</f>
        <v>6.4893561591803178E-2</v>
      </c>
      <c r="AA69" s="6">
        <f>'Valor (Mensal)'!AA69/'Valor (Mensal)'!AA$10*100</f>
        <v>0.16325432994903133</v>
      </c>
      <c r="AB69" s="6">
        <f>'Valor (Mensal)'!AB69/'Valor (Mensal)'!AB$10*100</f>
        <v>0.2209754328706777</v>
      </c>
      <c r="AC69" s="6">
        <f>'Valor (Mensal)'!AC69/'Valor (Mensal)'!AC$10*100</f>
        <v>0.29908190012028085</v>
      </c>
      <c r="AD69" s="6">
        <f>'Valor (Mensal)'!AD69/'Valor (Mensal)'!AD$10*100</f>
        <v>0.17300302955971275</v>
      </c>
      <c r="AE69" s="6">
        <f>'Valor (Mensal)'!AE69/'Valor (Mensal)'!AE$10*100</f>
        <v>0.13566583832469861</v>
      </c>
      <c r="AF69" s="6">
        <f>'Valor (Mensal)'!AF69/'Valor (Mensal)'!AF$10*100</f>
        <v>0.11275322388624241</v>
      </c>
      <c r="AG69" s="6">
        <f>'Valor (Mensal)'!AG69/'Valor (Mensal)'!AG$10*100</f>
        <v>8.3728891882216494E-2</v>
      </c>
      <c r="AH69" s="6">
        <f>'Valor (Mensal)'!AH69/'Valor (Mensal)'!AH$10*100</f>
        <v>0.12381686668146735</v>
      </c>
      <c r="AI69" s="6">
        <f>'Valor (Mensal)'!AI69/'Valor (Mensal)'!AI$10*100</f>
        <v>0.11388829119704656</v>
      </c>
      <c r="AJ69" s="6">
        <f>'Valor (Mensal)'!AJ69/'Valor (Mensal)'!AJ$10*100</f>
        <v>9.9574722245102262E-2</v>
      </c>
      <c r="AK69" s="6">
        <f>'Valor (Mensal)'!AK69/'Valor (Mensal)'!AK$10*100</f>
        <v>0.17210023087904441</v>
      </c>
      <c r="AL69" s="6">
        <f>'Valor (Mensal)'!AL69/'Valor (Mensal)'!AL$10*100</f>
        <v>0.20379607488305262</v>
      </c>
      <c r="AM69" s="6">
        <f>'Valor (Mensal)'!AM69/'Valor (Mensal)'!AM$10*100</f>
        <v>0.14713729430570013</v>
      </c>
      <c r="AN69" s="6">
        <f>'Valor (Mensal)'!AN69/'Valor (Mensal)'!AN$10*100</f>
        <v>0.17715833312469373</v>
      </c>
      <c r="AO69" s="6">
        <f>'Valor (Mensal)'!AO69/'Valor (Mensal)'!AO$10*100</f>
        <v>0.13335709631463377</v>
      </c>
      <c r="AP69" s="6">
        <f>'Valor (Mensal)'!AP69/'Valor (Mensal)'!AP$10*100</f>
        <v>0.16079211476076608</v>
      </c>
      <c r="AQ69" s="6">
        <f>'Valor (Mensal)'!AQ69/'Valor (Mensal)'!AQ$10*100</f>
        <v>0.15110170786944846</v>
      </c>
      <c r="AR69" s="6"/>
      <c r="AS69" s="6"/>
      <c r="AT69" s="6"/>
      <c r="AU69" s="6"/>
      <c r="AV69" s="6"/>
      <c r="AW69" s="6"/>
      <c r="AX69" s="6"/>
      <c r="AY69" s="6"/>
    </row>
    <row r="70" spans="2:51" ht="25.5" outlineLevel="1" x14ac:dyDescent="0.25">
      <c r="B70" s="16">
        <v>21</v>
      </c>
      <c r="C70" s="17" t="s">
        <v>199</v>
      </c>
      <c r="D70" s="30">
        <v>1.1875106337834551</v>
      </c>
      <c r="E70" s="30">
        <v>1.2189418706070603</v>
      </c>
      <c r="F70" s="30">
        <v>1.0623520353654465</v>
      </c>
      <c r="G70" s="30">
        <v>1.1678181661597136</v>
      </c>
      <c r="H70" s="30">
        <v>1.0286012111617144</v>
      </c>
      <c r="I70" s="30">
        <v>0.97941995797927195</v>
      </c>
      <c r="J70" s="30">
        <v>0.17986000869013924</v>
      </c>
      <c r="K70" s="30">
        <v>0.92061518444670787</v>
      </c>
      <c r="L70" s="30">
        <v>1.1037801620345933</v>
      </c>
      <c r="M70" s="30">
        <v>1.0022130392638691</v>
      </c>
      <c r="N70" s="30">
        <v>2.0142615949292462</v>
      </c>
      <c r="O70" s="30">
        <v>0.40204857697490198</v>
      </c>
      <c r="P70" s="30">
        <f>'Valor (Mensal)'!P70/'Valor (Mensal)'!P$10*100</f>
        <v>1.5944911103213559</v>
      </c>
      <c r="Q70" s="30">
        <f>'Valor (Mensal)'!Q70/'Valor (Mensal)'!Q$10*100</f>
        <v>1.2259434841215076</v>
      </c>
      <c r="R70" s="30">
        <f>'Valor (Mensal)'!R70/'Valor (Mensal)'!R$10*100</f>
        <v>0.84565157291514625</v>
      </c>
      <c r="S70" s="30">
        <f>'Valor (Mensal)'!S70/'Valor (Mensal)'!S$10*100</f>
        <v>1.7186877715762796</v>
      </c>
      <c r="T70" s="30">
        <f>'Valor (Mensal)'!T70/'Valor (Mensal)'!T$10*100</f>
        <v>0.69331421757071998</v>
      </c>
      <c r="U70" s="30">
        <f>'Valor (Mensal)'!U70/'Valor (Mensal)'!U$10*100</f>
        <v>0.27448829999516233</v>
      </c>
      <c r="V70" s="30">
        <f>'Valor (Mensal)'!V70/'Valor (Mensal)'!V$10*100</f>
        <v>0.65342601365662201</v>
      </c>
      <c r="W70" s="30">
        <f>'Valor (Mensal)'!W70/'Valor (Mensal)'!W$10*100</f>
        <v>0.56133710866785935</v>
      </c>
      <c r="X70" s="30">
        <f>'Valor (Mensal)'!X70/'Valor (Mensal)'!X$10*100</f>
        <v>0.57546072369073165</v>
      </c>
      <c r="Y70" s="30">
        <f>'Valor (Mensal)'!Y70/'Valor (Mensal)'!Y$10*100</f>
        <v>0.36297202165243719</v>
      </c>
      <c r="Z70" s="30">
        <f>'Valor (Mensal)'!Z70/'Valor (Mensal)'!Z$10*100</f>
        <v>0.84373370412694926</v>
      </c>
      <c r="AA70" s="30">
        <f>'Valor (Mensal)'!AA70/'Valor (Mensal)'!AA$10*100</f>
        <v>0.64051078569346942</v>
      </c>
      <c r="AB70" s="30">
        <f>'Valor (Mensal)'!AB70/'Valor (Mensal)'!AB$10*100</f>
        <v>1.3427359561880852</v>
      </c>
      <c r="AC70" s="30">
        <f>'Valor (Mensal)'!AC70/'Valor (Mensal)'!AC$10*100</f>
        <v>1.8946750397699355</v>
      </c>
      <c r="AD70" s="30">
        <f>'Valor (Mensal)'!AD70/'Valor (Mensal)'!AD$10*100</f>
        <v>0.47339973081949116</v>
      </c>
      <c r="AE70" s="30">
        <f>'Valor (Mensal)'!AE70/'Valor (Mensal)'!AE$10*100</f>
        <v>0.84857891346248726</v>
      </c>
      <c r="AF70" s="30">
        <f>'Valor (Mensal)'!AF70/'Valor (Mensal)'!AF$10*100</f>
        <v>0.73868628091821686</v>
      </c>
      <c r="AG70" s="30">
        <f>'Valor (Mensal)'!AG70/'Valor (Mensal)'!AG$10*100</f>
        <v>0.76163387340770816</v>
      </c>
      <c r="AH70" s="30">
        <f>'Valor (Mensal)'!AH70/'Valor (Mensal)'!AH$10*100</f>
        <v>0.73219401174678811</v>
      </c>
      <c r="AI70" s="30">
        <f>'Valor (Mensal)'!AI70/'Valor (Mensal)'!AI$10*100</f>
        <v>0.75501561521648874</v>
      </c>
      <c r="AJ70" s="30">
        <f>'Valor (Mensal)'!AJ70/'Valor (Mensal)'!AJ$10*100</f>
        <v>0.51184879353609247</v>
      </c>
      <c r="AK70" s="30">
        <f>'Valor (Mensal)'!AK70/'Valor (Mensal)'!AK$10*100</f>
        <v>0.85348853110659428</v>
      </c>
      <c r="AL70" s="30">
        <f>'Valor (Mensal)'!AL70/'Valor (Mensal)'!AL$10*100</f>
        <v>1.3796870181130152</v>
      </c>
      <c r="AM70" s="30">
        <f>'Valor (Mensal)'!AM70/'Valor (Mensal)'!AM$10*100</f>
        <v>1.3535692628623437</v>
      </c>
      <c r="AN70" s="30">
        <f>'Valor (Mensal)'!AN70/'Valor (Mensal)'!AN$10*100</f>
        <v>0.63157566582708968</v>
      </c>
      <c r="AO70" s="30">
        <f>'Valor (Mensal)'!AO70/'Valor (Mensal)'!AO$10*100</f>
        <v>0.87834577173312189</v>
      </c>
      <c r="AP70" s="30">
        <f>'Valor (Mensal)'!AP70/'Valor (Mensal)'!AP$10*100</f>
        <v>1.4109314128346422</v>
      </c>
      <c r="AQ70" s="30">
        <f>'Valor (Mensal)'!AQ70/'Valor (Mensal)'!AQ$10*100</f>
        <v>0.46820799795282092</v>
      </c>
      <c r="AR70" s="30"/>
      <c r="AS70" s="30"/>
      <c r="AT70" s="30"/>
      <c r="AU70" s="30"/>
      <c r="AV70" s="30"/>
      <c r="AW70" s="30"/>
      <c r="AX70" s="30"/>
      <c r="AY70" s="30"/>
    </row>
    <row r="71" spans="2:51" ht="22.5" outlineLevel="2" x14ac:dyDescent="0.25">
      <c r="B71" s="4" t="s">
        <v>44</v>
      </c>
      <c r="C71" s="5" t="s">
        <v>200</v>
      </c>
      <c r="D71" s="6">
        <v>1.0161845236481346</v>
      </c>
      <c r="E71" s="6">
        <v>1.0191814217034116</v>
      </c>
      <c r="F71" s="6">
        <v>0.85149367522779107</v>
      </c>
      <c r="G71" s="6">
        <v>0.96644698751916813</v>
      </c>
      <c r="H71" s="6">
        <v>0.84849024963825759</v>
      </c>
      <c r="I71" s="6">
        <v>0.8083191621734489</v>
      </c>
      <c r="J71" s="6">
        <v>4.2852696676815974E-2</v>
      </c>
      <c r="K71" s="6">
        <v>0.75495989060901669</v>
      </c>
      <c r="L71" s="6">
        <v>0.90132840312161111</v>
      </c>
      <c r="M71" s="6">
        <v>0.8088485472878304</v>
      </c>
      <c r="N71" s="6">
        <v>1.6932034304784409</v>
      </c>
      <c r="O71" s="6">
        <v>0.12574859423011192</v>
      </c>
      <c r="P71" s="6">
        <f>'Valor (Mensal)'!P71/'Valor (Mensal)'!P$10*100</f>
        <v>1.257997560520798</v>
      </c>
      <c r="Q71" s="6">
        <f>'Valor (Mensal)'!Q71/'Valor (Mensal)'!Q$10*100</f>
        <v>0.9874357604079721</v>
      </c>
      <c r="R71" s="6">
        <f>'Valor (Mensal)'!R71/'Valor (Mensal)'!R$10*100</f>
        <v>0.59110604861757676</v>
      </c>
      <c r="S71" s="6">
        <f>'Valor (Mensal)'!S71/'Valor (Mensal)'!S$10*100</f>
        <v>1.485657113538938</v>
      </c>
      <c r="T71" s="6">
        <f>'Valor (Mensal)'!T71/'Valor (Mensal)'!T$10*100</f>
        <v>0.57737077974881434</v>
      </c>
      <c r="U71" s="6">
        <f>'Valor (Mensal)'!U71/'Valor (Mensal)'!U$10*100</f>
        <v>0.20082654385258722</v>
      </c>
      <c r="V71" s="6">
        <f>'Valor (Mensal)'!V71/'Valor (Mensal)'!V$10*100</f>
        <v>0.51593141334768167</v>
      </c>
      <c r="W71" s="6">
        <f>'Valor (Mensal)'!W71/'Valor (Mensal)'!W$10*100</f>
        <v>0.42863413744009016</v>
      </c>
      <c r="X71" s="6">
        <f>'Valor (Mensal)'!X71/'Valor (Mensal)'!X$10*100</f>
        <v>0.44144382332840548</v>
      </c>
      <c r="Y71" s="6">
        <f>'Valor (Mensal)'!Y71/'Valor (Mensal)'!Y$10*100</f>
        <v>0.28702399802607764</v>
      </c>
      <c r="Z71" s="6">
        <f>'Valor (Mensal)'!Z71/'Valor (Mensal)'!Z$10*100</f>
        <v>0.72066819538131544</v>
      </c>
      <c r="AA71" s="6">
        <f>'Valor (Mensal)'!AA71/'Valor (Mensal)'!AA$10*100</f>
        <v>0.4017307221859831</v>
      </c>
      <c r="AB71" s="6">
        <f>'Valor (Mensal)'!AB71/'Valor (Mensal)'!AB$10*100</f>
        <v>1.0465376780855771</v>
      </c>
      <c r="AC71" s="6">
        <f>'Valor (Mensal)'!AC71/'Valor (Mensal)'!AC$10*100</f>
        <v>1.6501118935171886</v>
      </c>
      <c r="AD71" s="6">
        <f>'Valor (Mensal)'!AD71/'Valor (Mensal)'!AD$10*100</f>
        <v>0.20186303710685466</v>
      </c>
      <c r="AE71" s="6">
        <f>'Valor (Mensal)'!AE71/'Valor (Mensal)'!AE$10*100</f>
        <v>0.64690148466839781</v>
      </c>
      <c r="AF71" s="6">
        <f>'Valor (Mensal)'!AF71/'Valor (Mensal)'!AF$10*100</f>
        <v>0.53447500336234133</v>
      </c>
      <c r="AG71" s="6">
        <f>'Valor (Mensal)'!AG71/'Valor (Mensal)'!AG$10*100</f>
        <v>0.5842662270291733</v>
      </c>
      <c r="AH71" s="6">
        <f>'Valor (Mensal)'!AH71/'Valor (Mensal)'!AH$10*100</f>
        <v>0.54093885483192272</v>
      </c>
      <c r="AI71" s="6">
        <f>'Valor (Mensal)'!AI71/'Valor (Mensal)'!AI$10*100</f>
        <v>0.60445755451765959</v>
      </c>
      <c r="AJ71" s="6">
        <f>'Valor (Mensal)'!AJ71/'Valor (Mensal)'!AJ$10*100</f>
        <v>0.37152923469689075</v>
      </c>
      <c r="AK71" s="6">
        <f>'Valor (Mensal)'!AK71/'Valor (Mensal)'!AK$10*100</f>
        <v>0.60827424807512565</v>
      </c>
      <c r="AL71" s="6">
        <f>'Valor (Mensal)'!AL71/'Valor (Mensal)'!AL$10*100</f>
        <v>1.1163551152663229</v>
      </c>
      <c r="AM71" s="6">
        <f>'Valor (Mensal)'!AM71/'Valor (Mensal)'!AM$10*100</f>
        <v>1.1580826869048966</v>
      </c>
      <c r="AN71" s="6">
        <f>'Valor (Mensal)'!AN71/'Valor (Mensal)'!AN$10*100</f>
        <v>0.32946633585460916</v>
      </c>
      <c r="AO71" s="6">
        <f>'Valor (Mensal)'!AO71/'Valor (Mensal)'!AO$10*100</f>
        <v>0.57226988159905889</v>
      </c>
      <c r="AP71" s="6">
        <f>'Valor (Mensal)'!AP71/'Valor (Mensal)'!AP$10*100</f>
        <v>1.1202371379497118</v>
      </c>
      <c r="AQ71" s="6">
        <f>'Valor (Mensal)'!AQ71/'Valor (Mensal)'!AQ$10*100</f>
        <v>0.23463054469324962</v>
      </c>
      <c r="AR71" s="6"/>
      <c r="AS71" s="6"/>
      <c r="AT71" s="6"/>
      <c r="AU71" s="6"/>
      <c r="AV71" s="6"/>
      <c r="AW71" s="6"/>
      <c r="AX71" s="6"/>
      <c r="AY71" s="6"/>
    </row>
    <row r="72" spans="2:51" outlineLevel="2" x14ac:dyDescent="0.25">
      <c r="B72" s="4" t="s">
        <v>45</v>
      </c>
      <c r="C72" s="5" t="s">
        <v>201</v>
      </c>
      <c r="D72" s="6">
        <v>5.9090678643067218E-2</v>
      </c>
      <c r="E72" s="6">
        <v>8.840895691634415E-2</v>
      </c>
      <c r="F72" s="6">
        <v>0.10079758988541954</v>
      </c>
      <c r="G72" s="6">
        <v>0.11070914422259991</v>
      </c>
      <c r="H72" s="6">
        <v>8.0151379646976148E-2</v>
      </c>
      <c r="I72" s="6">
        <v>5.164736886586329E-2</v>
      </c>
      <c r="J72" s="6">
        <v>6.2569223988379871E-2</v>
      </c>
      <c r="K72" s="6">
        <v>8.1536199600202669E-2</v>
      </c>
      <c r="L72" s="6">
        <v>0.10750573306749697</v>
      </c>
      <c r="M72" s="6">
        <v>0.10163054368008637</v>
      </c>
      <c r="N72" s="6">
        <v>0.10885351005115933</v>
      </c>
      <c r="O72" s="6">
        <v>0.11600201281050528</v>
      </c>
      <c r="P72" s="6">
        <f>'Valor (Mensal)'!P72/'Valor (Mensal)'!P$10*100</f>
        <v>0.15770725084344511</v>
      </c>
      <c r="Q72" s="6">
        <f>'Valor (Mensal)'!Q72/'Valor (Mensal)'!Q$10*100</f>
        <v>0.11317432714301125</v>
      </c>
      <c r="R72" s="6">
        <f>'Valor (Mensal)'!R72/'Valor (Mensal)'!R$10*100</f>
        <v>0.10490883455848612</v>
      </c>
      <c r="S72" s="6">
        <f>'Valor (Mensal)'!S72/'Valor (Mensal)'!S$10*100</f>
        <v>6.3405926557414116E-2</v>
      </c>
      <c r="T72" s="6">
        <f>'Valor (Mensal)'!T72/'Valor (Mensal)'!T$10*100</f>
        <v>3.7492337961258948E-2</v>
      </c>
      <c r="U72" s="6">
        <f>'Valor (Mensal)'!U72/'Valor (Mensal)'!U$10*100</f>
        <v>3.2132137670175642E-2</v>
      </c>
      <c r="V72" s="6">
        <f>'Valor (Mensal)'!V72/'Valor (Mensal)'!V$10*100</f>
        <v>5.5242543484012446E-2</v>
      </c>
      <c r="W72" s="6">
        <f>'Valor (Mensal)'!W72/'Valor (Mensal)'!W$10*100</f>
        <v>6.1088921581015858E-2</v>
      </c>
      <c r="X72" s="6">
        <f>'Valor (Mensal)'!X72/'Valor (Mensal)'!X$10*100</f>
        <v>5.0892268451838203E-2</v>
      </c>
      <c r="Y72" s="6">
        <f>'Valor (Mensal)'!Y72/'Valor (Mensal)'!Y$10*100</f>
        <v>3.0468926330934034E-2</v>
      </c>
      <c r="Z72" s="6">
        <f>'Valor (Mensal)'!Z72/'Valor (Mensal)'!Z$10*100</f>
        <v>4.3937660984052967E-2</v>
      </c>
      <c r="AA72" s="6">
        <f>'Valor (Mensal)'!AA72/'Valor (Mensal)'!AA$10*100</f>
        <v>8.9098219311653543E-2</v>
      </c>
      <c r="AB72" s="6">
        <f>'Valor (Mensal)'!AB72/'Valor (Mensal)'!AB$10*100</f>
        <v>0.13397674189286271</v>
      </c>
      <c r="AC72" s="6">
        <f>'Valor (Mensal)'!AC72/'Valor (Mensal)'!AC$10*100</f>
        <v>0.12661783585031414</v>
      </c>
      <c r="AD72" s="6">
        <f>'Valor (Mensal)'!AD72/'Valor (Mensal)'!AD$10*100</f>
        <v>0.13260564471214104</v>
      </c>
      <c r="AE72" s="6">
        <f>'Valor (Mensal)'!AE72/'Valor (Mensal)'!AE$10*100</f>
        <v>9.7725801942987231E-2</v>
      </c>
      <c r="AF72" s="6">
        <f>'Valor (Mensal)'!AF72/'Valor (Mensal)'!AF$10*100</f>
        <v>6.9384488820461873E-2</v>
      </c>
      <c r="AG72" s="6">
        <f>'Valor (Mensal)'!AG72/'Valor (Mensal)'!AG$10*100</f>
        <v>5.8758903945507542E-2</v>
      </c>
      <c r="AH72" s="6">
        <f>'Valor (Mensal)'!AH72/'Valor (Mensal)'!AH$10*100</f>
        <v>8.1456253267907161E-2</v>
      </c>
      <c r="AI72" s="6">
        <f>'Valor (Mensal)'!AI72/'Valor (Mensal)'!AI$10*100</f>
        <v>6.5946121258300253E-2</v>
      </c>
      <c r="AJ72" s="6">
        <f>'Valor (Mensal)'!AJ72/'Valor (Mensal)'!AJ$10*100</f>
        <v>6.4272194391685494E-2</v>
      </c>
      <c r="AK72" s="6">
        <f>'Valor (Mensal)'!AK72/'Valor (Mensal)'!AK$10*100</f>
        <v>0.10316806801786392</v>
      </c>
      <c r="AL72" s="6">
        <f>'Valor (Mensal)'!AL72/'Valor (Mensal)'!AL$10*100</f>
        <v>0.10613089394200241</v>
      </c>
      <c r="AM72" s="6">
        <f>'Valor (Mensal)'!AM72/'Valor (Mensal)'!AM$10*100</f>
        <v>5.9961269790379683E-2</v>
      </c>
      <c r="AN72" s="6">
        <f>'Valor (Mensal)'!AN72/'Valor (Mensal)'!AN$10*100</f>
        <v>0.15217444441154282</v>
      </c>
      <c r="AO72" s="6">
        <f>'Valor (Mensal)'!AO72/'Valor (Mensal)'!AO$10*100</f>
        <v>0.17072524207250706</v>
      </c>
      <c r="AP72" s="6">
        <f>'Valor (Mensal)'!AP72/'Valor (Mensal)'!AP$10*100</f>
        <v>0.11572070926517157</v>
      </c>
      <c r="AQ72" s="6">
        <f>'Valor (Mensal)'!AQ72/'Valor (Mensal)'!AQ$10*100</f>
        <v>0.10614476634964229</v>
      </c>
      <c r="AR72" s="6"/>
      <c r="AS72" s="6"/>
      <c r="AT72" s="6"/>
      <c r="AU72" s="6"/>
      <c r="AV72" s="6"/>
      <c r="AW72" s="6"/>
      <c r="AX72" s="6"/>
      <c r="AY72" s="6"/>
    </row>
    <row r="73" spans="2:51" outlineLevel="2" x14ac:dyDescent="0.25">
      <c r="B73" s="4" t="s">
        <v>46</v>
      </c>
      <c r="C73" s="5" t="s">
        <v>202</v>
      </c>
      <c r="D73" s="6">
        <v>9.8302855135021308E-2</v>
      </c>
      <c r="E73" s="6">
        <v>0.10374420276518398</v>
      </c>
      <c r="F73" s="6">
        <v>0.10062067353887817</v>
      </c>
      <c r="G73" s="6">
        <v>8.2423994308033946E-2</v>
      </c>
      <c r="H73" s="6">
        <v>9.1345579110155423E-2</v>
      </c>
      <c r="I73" s="6">
        <v>0.10657604469628949</v>
      </c>
      <c r="J73" s="6">
        <v>6.7804897659709013E-2</v>
      </c>
      <c r="K73" s="6">
        <v>7.4563568518017362E-2</v>
      </c>
      <c r="L73" s="6">
        <v>8.4203886309216117E-2</v>
      </c>
      <c r="M73" s="6">
        <v>8.2960080165907543E-2</v>
      </c>
      <c r="N73" s="6">
        <v>0.19739855766775583</v>
      </c>
      <c r="O73" s="6">
        <v>0.14113128899294725</v>
      </c>
      <c r="P73" s="6">
        <f>'Valor (Mensal)'!P73/'Valor (Mensal)'!P$10*100</f>
        <v>0.1626566369126681</v>
      </c>
      <c r="Q73" s="6">
        <f>'Valor (Mensal)'!Q73/'Valor (Mensal)'!Q$10*100</f>
        <v>0.10862504939985829</v>
      </c>
      <c r="R73" s="6">
        <f>'Valor (Mensal)'!R73/'Valor (Mensal)'!R$10*100</f>
        <v>0.13950542669588026</v>
      </c>
      <c r="S73" s="6">
        <f>'Valor (Mensal)'!S73/'Valor (Mensal)'!S$10*100</f>
        <v>0.15951580639898033</v>
      </c>
      <c r="T73" s="6">
        <f>'Valor (Mensal)'!T73/'Valor (Mensal)'!T$10*100</f>
        <v>7.0276149464344573E-2</v>
      </c>
      <c r="U73" s="6">
        <f>'Valor (Mensal)'!U73/'Valor (Mensal)'!U$10*100</f>
        <v>3.5186100790675495E-2</v>
      </c>
      <c r="V73" s="6">
        <f>'Valor (Mensal)'!V73/'Valor (Mensal)'!V$10*100</f>
        <v>7.2012908891989927E-2</v>
      </c>
      <c r="W73" s="6">
        <f>'Valor (Mensal)'!W73/'Valor (Mensal)'!W$10*100</f>
        <v>6.2656940435366487E-2</v>
      </c>
      <c r="X73" s="6">
        <f>'Valor (Mensal)'!X73/'Valor (Mensal)'!X$10*100</f>
        <v>7.1996984922537866E-2</v>
      </c>
      <c r="Y73" s="6">
        <f>'Valor (Mensal)'!Y73/'Valor (Mensal)'!Y$10*100</f>
        <v>3.7987669624856751E-2</v>
      </c>
      <c r="Z73" s="6">
        <f>'Valor (Mensal)'!Z73/'Valor (Mensal)'!Z$10*100</f>
        <v>7.1025327097541543E-2</v>
      </c>
      <c r="AA73" s="6">
        <f>'Valor (Mensal)'!AA73/'Valor (Mensal)'!AA$10*100</f>
        <v>0.13208424917853992</v>
      </c>
      <c r="AB73" s="6">
        <f>'Valor (Mensal)'!AB73/'Valor (Mensal)'!AB$10*100</f>
        <v>0.14587560560011378</v>
      </c>
      <c r="AC73" s="6">
        <f>'Valor (Mensal)'!AC73/'Valor (Mensal)'!AC$10*100</f>
        <v>0.10259483972200109</v>
      </c>
      <c r="AD73" s="6">
        <f>'Valor (Mensal)'!AD73/'Valor (Mensal)'!AD$10*100</f>
        <v>0.12237072146238412</v>
      </c>
      <c r="AE73" s="6">
        <f>'Valor (Mensal)'!AE73/'Valor (Mensal)'!AE$10*100</f>
        <v>8.9347768071123934E-2</v>
      </c>
      <c r="AF73" s="6">
        <f>'Valor (Mensal)'!AF73/'Valor (Mensal)'!AF$10*100</f>
        <v>0.12198112591803559</v>
      </c>
      <c r="AG73" s="6">
        <f>'Valor (Mensal)'!AG73/'Valor (Mensal)'!AG$10*100</f>
        <v>0.10520994905287659</v>
      </c>
      <c r="AH73" s="6">
        <f>'Valor (Mensal)'!AH73/'Valor (Mensal)'!AH$10*100</f>
        <v>9.8686669252485676E-2</v>
      </c>
      <c r="AI73" s="6">
        <f>'Valor (Mensal)'!AI73/'Valor (Mensal)'!AI$10*100</f>
        <v>6.771500840810285E-2</v>
      </c>
      <c r="AJ73" s="6">
        <f>'Valor (Mensal)'!AJ73/'Valor (Mensal)'!AJ$10*100</f>
        <v>6.4751581271387887E-2</v>
      </c>
      <c r="AK73" s="6">
        <f>'Valor (Mensal)'!AK73/'Valor (Mensal)'!AK$10*100</f>
        <v>0.12211590728374593</v>
      </c>
      <c r="AL73" s="6">
        <f>'Valor (Mensal)'!AL73/'Valor (Mensal)'!AL$10*100</f>
        <v>0.13496272800841541</v>
      </c>
      <c r="AM73" s="6">
        <f>'Valor (Mensal)'!AM73/'Valor (Mensal)'!AM$10*100</f>
        <v>0.11860398964942907</v>
      </c>
      <c r="AN73" s="6">
        <f>'Valor (Mensal)'!AN73/'Valor (Mensal)'!AN$10*100</f>
        <v>0.1203070779063227</v>
      </c>
      <c r="AO73" s="6">
        <f>'Valor (Mensal)'!AO73/'Valor (Mensal)'!AO$10*100</f>
        <v>0.1149938465542648</v>
      </c>
      <c r="AP73" s="6">
        <f>'Valor (Mensal)'!AP73/'Valor (Mensal)'!AP$10*100</f>
        <v>0.14436447447690762</v>
      </c>
      <c r="AQ73" s="6">
        <f>'Valor (Mensal)'!AQ73/'Valor (Mensal)'!AQ$10*100</f>
        <v>0.11373114205862148</v>
      </c>
      <c r="AR73" s="6"/>
      <c r="AS73" s="6"/>
      <c r="AT73" s="6"/>
      <c r="AU73" s="6"/>
      <c r="AV73" s="6"/>
      <c r="AW73" s="6"/>
      <c r="AX73" s="6"/>
      <c r="AY73" s="6"/>
    </row>
    <row r="74" spans="2:51" ht="22.5" outlineLevel="2" x14ac:dyDescent="0.25">
      <c r="B74" s="4" t="s">
        <v>47</v>
      </c>
      <c r="C74" s="5" t="s">
        <v>203</v>
      </c>
      <c r="D74" s="6">
        <v>1.3932576357231965E-2</v>
      </c>
      <c r="E74" s="6">
        <v>7.6072892221202655E-3</v>
      </c>
      <c r="F74" s="6">
        <v>9.4400967133577967E-3</v>
      </c>
      <c r="G74" s="6">
        <v>8.238040109911627E-3</v>
      </c>
      <c r="H74" s="6">
        <v>8.6140027663252228E-3</v>
      </c>
      <c r="I74" s="6">
        <v>1.2877382243670299E-2</v>
      </c>
      <c r="J74" s="6">
        <v>6.6331903652343868E-3</v>
      </c>
      <c r="K74" s="6">
        <v>9.5555257194712348E-3</v>
      </c>
      <c r="L74" s="6">
        <v>1.0742139536269176E-2</v>
      </c>
      <c r="M74" s="6">
        <v>8.7738681300447569E-3</v>
      </c>
      <c r="N74" s="6">
        <v>1.4806096731890175E-2</v>
      </c>
      <c r="O74" s="6">
        <v>1.916668094133751E-2</v>
      </c>
      <c r="P74" s="6">
        <f>'Valor (Mensal)'!P74/'Valor (Mensal)'!P$10*100</f>
        <v>1.6129662044444566E-2</v>
      </c>
      <c r="Q74" s="6">
        <f>'Valor (Mensal)'!Q74/'Valor (Mensal)'!Q$10*100</f>
        <v>1.6708347170665896E-2</v>
      </c>
      <c r="R74" s="6">
        <f>'Valor (Mensal)'!R74/'Valor (Mensal)'!R$10*100</f>
        <v>1.0131263043203106E-2</v>
      </c>
      <c r="S74" s="6">
        <f>'Valor (Mensal)'!S74/'Valor (Mensal)'!S$10*100</f>
        <v>1.0108925080946926E-2</v>
      </c>
      <c r="T74" s="6">
        <f>'Valor (Mensal)'!T74/'Valor (Mensal)'!T$10*100</f>
        <v>8.1749503963020713E-3</v>
      </c>
      <c r="U74" s="6">
        <f>'Valor (Mensal)'!U74/'Valor (Mensal)'!U$10*100</f>
        <v>6.3435176817239827E-3</v>
      </c>
      <c r="V74" s="6">
        <f>'Valor (Mensal)'!V74/'Valor (Mensal)'!V$10*100</f>
        <v>1.0239147932938057E-2</v>
      </c>
      <c r="W74" s="6">
        <f>'Valor (Mensal)'!W74/'Valor (Mensal)'!W$10*100</f>
        <v>8.9571092113868572E-3</v>
      </c>
      <c r="X74" s="6">
        <f>'Valor (Mensal)'!X74/'Valor (Mensal)'!X$10*100</f>
        <v>1.1127646987950072E-2</v>
      </c>
      <c r="Y74" s="6">
        <f>'Valor (Mensal)'!Y74/'Valor (Mensal)'!Y$10*100</f>
        <v>7.4914276705687509E-3</v>
      </c>
      <c r="Z74" s="6">
        <f>'Valor (Mensal)'!Z74/'Valor (Mensal)'!Z$10*100</f>
        <v>8.1025206640394226E-3</v>
      </c>
      <c r="AA74" s="6">
        <f>'Valor (Mensal)'!AA74/'Valor (Mensal)'!AA$10*100</f>
        <v>1.7597595017292855E-2</v>
      </c>
      <c r="AB74" s="6">
        <f>'Valor (Mensal)'!AB74/'Valor (Mensal)'!AB$10*100</f>
        <v>1.6345930609531656E-2</v>
      </c>
      <c r="AC74" s="6">
        <f>'Valor (Mensal)'!AC74/'Valor (Mensal)'!AC$10*100</f>
        <v>1.5350470680431482E-2</v>
      </c>
      <c r="AD74" s="6">
        <f>'Valor (Mensal)'!AD74/'Valor (Mensal)'!AD$10*100</f>
        <v>1.6560327538111326E-2</v>
      </c>
      <c r="AE74" s="6">
        <f>'Valor (Mensal)'!AE74/'Valor (Mensal)'!AE$10*100</f>
        <v>1.4603858779978348E-2</v>
      </c>
      <c r="AF74" s="6">
        <f>'Valor (Mensal)'!AF74/'Valor (Mensal)'!AF$10*100</f>
        <v>1.2845662817378067E-2</v>
      </c>
      <c r="AG74" s="6">
        <f>'Valor (Mensal)'!AG74/'Valor (Mensal)'!AG$10*100</f>
        <v>1.3398793380150773E-2</v>
      </c>
      <c r="AH74" s="6">
        <f>'Valor (Mensal)'!AH74/'Valor (Mensal)'!AH$10*100</f>
        <v>1.1112234394472599E-2</v>
      </c>
      <c r="AI74" s="6">
        <f>'Valor (Mensal)'!AI74/'Valor (Mensal)'!AI$10*100</f>
        <v>1.6896931032426059E-2</v>
      </c>
      <c r="AJ74" s="6">
        <f>'Valor (Mensal)'!AJ74/'Valor (Mensal)'!AJ$10*100</f>
        <v>1.1295783176128314E-2</v>
      </c>
      <c r="AK74" s="6">
        <f>'Valor (Mensal)'!AK74/'Valor (Mensal)'!AK$10*100</f>
        <v>1.9930307729858696E-2</v>
      </c>
      <c r="AL74" s="6">
        <f>'Valor (Mensal)'!AL74/'Valor (Mensal)'!AL$10*100</f>
        <v>2.2238280896274446E-2</v>
      </c>
      <c r="AM74" s="6">
        <f>'Valor (Mensal)'!AM74/'Valor (Mensal)'!AM$10*100</f>
        <v>1.6921316517638455E-2</v>
      </c>
      <c r="AN74" s="6">
        <f>'Valor (Mensal)'!AN74/'Valor (Mensal)'!AN$10*100</f>
        <v>2.9627807654614972E-2</v>
      </c>
      <c r="AO74" s="6">
        <f>'Valor (Mensal)'!AO74/'Valor (Mensal)'!AO$10*100</f>
        <v>2.0356801507291165E-2</v>
      </c>
      <c r="AP74" s="6">
        <f>'Valor (Mensal)'!AP74/'Valor (Mensal)'!AP$10*100</f>
        <v>3.0609091142851087E-2</v>
      </c>
      <c r="AQ74" s="6">
        <f>'Valor (Mensal)'!AQ74/'Valor (Mensal)'!AQ$10*100</f>
        <v>1.3701544851307479E-2</v>
      </c>
      <c r="AR74" s="6"/>
      <c r="AS74" s="6"/>
      <c r="AT74" s="6"/>
      <c r="AU74" s="6"/>
      <c r="AV74" s="6"/>
      <c r="AW74" s="6"/>
      <c r="AX74" s="6"/>
      <c r="AY74" s="6"/>
    </row>
    <row r="75" spans="2:51" outlineLevel="1" x14ac:dyDescent="0.25">
      <c r="B75" s="16">
        <v>22</v>
      </c>
      <c r="C75" s="17" t="s">
        <v>204</v>
      </c>
      <c r="D75" s="30">
        <v>1.9358290055160501E-2</v>
      </c>
      <c r="E75" s="30">
        <v>8.0745688842195351E-3</v>
      </c>
      <c r="F75" s="30">
        <v>6.6277393156607342E-3</v>
      </c>
      <c r="G75" s="30">
        <v>1.9526836004397009E-2</v>
      </c>
      <c r="H75" s="30">
        <v>5.2329556620569137E-2</v>
      </c>
      <c r="I75" s="30">
        <v>1.4816862425391005E-2</v>
      </c>
      <c r="J75" s="30">
        <v>8.416567875704814E-3</v>
      </c>
      <c r="K75" s="30">
        <v>1.190371595616695E-2</v>
      </c>
      <c r="L75" s="30">
        <v>3.0354896160212611E-3</v>
      </c>
      <c r="M75" s="30">
        <v>1.811637981889699E-2</v>
      </c>
      <c r="N75" s="30">
        <v>5.2507946190074838E-2</v>
      </c>
      <c r="O75" s="30">
        <v>3.4560206857182946E-2</v>
      </c>
      <c r="P75" s="30">
        <f>'Valor (Mensal)'!P75/'Valor (Mensal)'!P$10*100</f>
        <v>1.8050276084067333E-2</v>
      </c>
      <c r="Q75" s="30">
        <f>'Valor (Mensal)'!Q75/'Valor (Mensal)'!Q$10*100</f>
        <v>1.8528963909470161E-2</v>
      </c>
      <c r="R75" s="30">
        <f>'Valor (Mensal)'!R75/'Valor (Mensal)'!R$10*100</f>
        <v>4.8198775757466112E-3</v>
      </c>
      <c r="S75" s="30">
        <f>'Valor (Mensal)'!S75/'Valor (Mensal)'!S$10*100</f>
        <v>2.9645090424873278E-2</v>
      </c>
      <c r="T75" s="30">
        <f>'Valor (Mensal)'!T75/'Valor (Mensal)'!T$10*100</f>
        <v>3.3021942557068806E-2</v>
      </c>
      <c r="U75" s="30">
        <f>'Valor (Mensal)'!U75/'Valor (Mensal)'!U$10*100</f>
        <v>2.7975241015117695E-3</v>
      </c>
      <c r="V75" s="30">
        <f>'Valor (Mensal)'!V75/'Valor (Mensal)'!V$10*100</f>
        <v>8.0366043934261017E-3</v>
      </c>
      <c r="W75" s="30">
        <f>'Valor (Mensal)'!W75/'Valor (Mensal)'!W$10*100</f>
        <v>5.6238021623313643E-3</v>
      </c>
      <c r="X75" s="30">
        <f>'Valor (Mensal)'!X75/'Valor (Mensal)'!X$10*100</f>
        <v>2.1636823055203487E-2</v>
      </c>
      <c r="Y75" s="30">
        <f>'Valor (Mensal)'!Y75/'Valor (Mensal)'!Y$10*100</f>
        <v>8.3441102817342194E-3</v>
      </c>
      <c r="Z75" s="30">
        <f>'Valor (Mensal)'!Z75/'Valor (Mensal)'!Z$10*100</f>
        <v>1.9048439217057504E-2</v>
      </c>
      <c r="AA75" s="30">
        <f>'Valor (Mensal)'!AA75/'Valor (Mensal)'!AA$10*100</f>
        <v>2.2566894437813619E-2</v>
      </c>
      <c r="AB75" s="30">
        <f>'Valor (Mensal)'!AB75/'Valor (Mensal)'!AB$10*100</f>
        <v>2.2842371223206037E-2</v>
      </c>
      <c r="AC75" s="30">
        <f>'Valor (Mensal)'!AC75/'Valor (Mensal)'!AC$10*100</f>
        <v>5.1385404552090293E-2</v>
      </c>
      <c r="AD75" s="30">
        <f>'Valor (Mensal)'!AD75/'Valor (Mensal)'!AD$10*100</f>
        <v>5.986871487477393E-3</v>
      </c>
      <c r="AE75" s="30">
        <f>'Valor (Mensal)'!AE75/'Valor (Mensal)'!AE$10*100</f>
        <v>6.344969446555454E-2</v>
      </c>
      <c r="AF75" s="30">
        <f>'Valor (Mensal)'!AF75/'Valor (Mensal)'!AF$10*100</f>
        <v>4.2759109874914714E-2</v>
      </c>
      <c r="AG75" s="30">
        <f>'Valor (Mensal)'!AG75/'Valor (Mensal)'!AG$10*100</f>
        <v>1.151113448305657E-2</v>
      </c>
      <c r="AH75" s="30">
        <f>'Valor (Mensal)'!AH75/'Valor (Mensal)'!AH$10*100</f>
        <v>1.2839732586481509E-2</v>
      </c>
      <c r="AI75" s="30">
        <f>'Valor (Mensal)'!AI75/'Valor (Mensal)'!AI$10*100</f>
        <v>5.843122558365132E-3</v>
      </c>
      <c r="AJ75" s="30">
        <f>'Valor (Mensal)'!AJ75/'Valor (Mensal)'!AJ$10*100</f>
        <v>1.4259727550743645E-2</v>
      </c>
      <c r="AK75" s="30">
        <f>'Valor (Mensal)'!AK75/'Valor (Mensal)'!AK$10*100</f>
        <v>2.8220766795795896E-2</v>
      </c>
      <c r="AL75" s="30">
        <f>'Valor (Mensal)'!AL75/'Valor (Mensal)'!AL$10*100</f>
        <v>3.377991002608878E-2</v>
      </c>
      <c r="AM75" s="30">
        <f>'Valor (Mensal)'!AM75/'Valor (Mensal)'!AM$10*100</f>
        <v>1.1960378232575938E-2</v>
      </c>
      <c r="AN75" s="30">
        <f>'Valor (Mensal)'!AN75/'Valor (Mensal)'!AN$10*100</f>
        <v>4.9395783667756168E-2</v>
      </c>
      <c r="AO75" s="30">
        <f>'Valor (Mensal)'!AO75/'Valor (Mensal)'!AO$10*100</f>
        <v>1.949925291839829E-2</v>
      </c>
      <c r="AP75" s="30">
        <f>'Valor (Mensal)'!AP75/'Valor (Mensal)'!AP$10*100</f>
        <v>8.5817289646272443E-2</v>
      </c>
      <c r="AQ75" s="30">
        <f>'Valor (Mensal)'!AQ75/'Valor (Mensal)'!AQ$10*100</f>
        <v>4.1357811313452182E-2</v>
      </c>
      <c r="AR75" s="30"/>
      <c r="AS75" s="30"/>
      <c r="AT75" s="30"/>
      <c r="AU75" s="30"/>
      <c r="AV75" s="30"/>
      <c r="AW75" s="30"/>
      <c r="AX75" s="30"/>
      <c r="AY75" s="30"/>
    </row>
    <row r="76" spans="2:51" outlineLevel="2" x14ac:dyDescent="0.25">
      <c r="B76" s="4" t="s">
        <v>48</v>
      </c>
      <c r="C76" s="5" t="s">
        <v>205</v>
      </c>
      <c r="D76" s="6">
        <v>1.9358290055160501E-2</v>
      </c>
      <c r="E76" s="6">
        <v>8.0745688842195351E-3</v>
      </c>
      <c r="F76" s="6">
        <v>6.6277393156607342E-3</v>
      </c>
      <c r="G76" s="6">
        <v>1.9526836004397009E-2</v>
      </c>
      <c r="H76" s="6">
        <v>5.2327295743070566E-2</v>
      </c>
      <c r="I76" s="6">
        <v>1.48074879239756E-2</v>
      </c>
      <c r="J76" s="6">
        <v>8.416567875704814E-3</v>
      </c>
      <c r="K76" s="6">
        <v>1.190371595616695E-2</v>
      </c>
      <c r="L76" s="6">
        <v>3.0354896160212611E-3</v>
      </c>
      <c r="M76" s="6">
        <v>1.811637981889699E-2</v>
      </c>
      <c r="N76" s="6">
        <v>5.2507946190074838E-2</v>
      </c>
      <c r="O76" s="6">
        <v>3.4560206857182946E-2</v>
      </c>
      <c r="P76" s="6">
        <f>'Valor (Mensal)'!P76/'Valor (Mensal)'!P$10*100</f>
        <v>1.8050276084067333E-2</v>
      </c>
      <c r="Q76" s="6">
        <f>'Valor (Mensal)'!Q76/'Valor (Mensal)'!Q$10*100</f>
        <v>1.8528963909470161E-2</v>
      </c>
      <c r="R76" s="6">
        <f>'Valor (Mensal)'!R76/'Valor (Mensal)'!R$10*100</f>
        <v>4.8198775757466112E-3</v>
      </c>
      <c r="S76" s="6">
        <f>'Valor (Mensal)'!S76/'Valor (Mensal)'!S$10*100</f>
        <v>2.9645090424873278E-2</v>
      </c>
      <c r="T76" s="6">
        <f>'Valor (Mensal)'!T76/'Valor (Mensal)'!T$10*100</f>
        <v>3.3021942557068806E-2</v>
      </c>
      <c r="U76" s="6">
        <f>'Valor (Mensal)'!U76/'Valor (Mensal)'!U$10*100</f>
        <v>2.7975241015117695E-3</v>
      </c>
      <c r="V76" s="6">
        <f>'Valor (Mensal)'!V76/'Valor (Mensal)'!V$10*100</f>
        <v>7.9395549020349447E-3</v>
      </c>
      <c r="W76" s="6">
        <f>'Valor (Mensal)'!W76/'Valor (Mensal)'!W$10*100</f>
        <v>5.6238021623313643E-3</v>
      </c>
      <c r="X76" s="6">
        <f>'Valor (Mensal)'!X76/'Valor (Mensal)'!X$10*100</f>
        <v>2.1636823055203487E-2</v>
      </c>
      <c r="Y76" s="6">
        <f>'Valor (Mensal)'!Y76/'Valor (Mensal)'!Y$10*100</f>
        <v>8.3441102817342194E-3</v>
      </c>
      <c r="Z76" s="6">
        <f>'Valor (Mensal)'!Z76/'Valor (Mensal)'!Z$10*100</f>
        <v>1.9048439217057504E-2</v>
      </c>
      <c r="AA76" s="6">
        <f>'Valor (Mensal)'!AA76/'Valor (Mensal)'!AA$10*100</f>
        <v>2.2566894437813619E-2</v>
      </c>
      <c r="AB76" s="6">
        <f>'Valor (Mensal)'!AB76/'Valor (Mensal)'!AB$10*100</f>
        <v>2.2842371223206037E-2</v>
      </c>
      <c r="AC76" s="6">
        <f>'Valor (Mensal)'!AC76/'Valor (Mensal)'!AC$10*100</f>
        <v>5.1385404552090293E-2</v>
      </c>
      <c r="AD76" s="6">
        <f>'Valor (Mensal)'!AD76/'Valor (Mensal)'!AD$10*100</f>
        <v>5.986871487477393E-3</v>
      </c>
      <c r="AE76" s="6">
        <f>'Valor (Mensal)'!AE76/'Valor (Mensal)'!AE$10*100</f>
        <v>6.344969446555454E-2</v>
      </c>
      <c r="AF76" s="6">
        <f>'Valor (Mensal)'!AF76/'Valor (Mensal)'!AF$10*100</f>
        <v>4.2759109874914714E-2</v>
      </c>
      <c r="AG76" s="6">
        <f>'Valor (Mensal)'!AG76/'Valor (Mensal)'!AG$10*100</f>
        <v>1.151113448305657E-2</v>
      </c>
      <c r="AH76" s="6">
        <f>'Valor (Mensal)'!AH76/'Valor (Mensal)'!AH$10*100</f>
        <v>1.2839732586481509E-2</v>
      </c>
      <c r="AI76" s="6">
        <f>'Valor (Mensal)'!AI76/'Valor (Mensal)'!AI$10*100</f>
        <v>5.7416253005902057E-3</v>
      </c>
      <c r="AJ76" s="6">
        <f>'Valor (Mensal)'!AJ76/'Valor (Mensal)'!AJ$10*100</f>
        <v>1.4259727550743645E-2</v>
      </c>
      <c r="AK76" s="6">
        <f>'Valor (Mensal)'!AK76/'Valor (Mensal)'!AK$10*100</f>
        <v>2.8152605108103735E-2</v>
      </c>
      <c r="AL76" s="6">
        <f>'Valor (Mensal)'!AL76/'Valor (Mensal)'!AL$10*100</f>
        <v>3.377991002608878E-2</v>
      </c>
      <c r="AM76" s="6">
        <f>'Valor (Mensal)'!AM76/'Valor (Mensal)'!AM$10*100</f>
        <v>1.1959784090441737E-2</v>
      </c>
      <c r="AN76" s="6">
        <f>'Valor (Mensal)'!AN76/'Valor (Mensal)'!AN$10*100</f>
        <v>4.9395783667756168E-2</v>
      </c>
      <c r="AO76" s="6">
        <f>'Valor (Mensal)'!AO76/'Valor (Mensal)'!AO$10*100</f>
        <v>1.949925291839829E-2</v>
      </c>
      <c r="AP76" s="6">
        <f>'Valor (Mensal)'!AP76/'Valor (Mensal)'!AP$10*100</f>
        <v>8.5817289646272443E-2</v>
      </c>
      <c r="AQ76" s="6">
        <f>'Valor (Mensal)'!AQ76/'Valor (Mensal)'!AQ$10*100</f>
        <v>4.074749074898254E-2</v>
      </c>
      <c r="AR76" s="6"/>
      <c r="AS76" s="6"/>
      <c r="AT76" s="6"/>
      <c r="AU76" s="6"/>
      <c r="AV76" s="6"/>
      <c r="AW76" s="6"/>
      <c r="AX76" s="6"/>
      <c r="AY76" s="6"/>
    </row>
    <row r="77" spans="2:51" outlineLevel="2" x14ac:dyDescent="0.25">
      <c r="B77" s="4" t="s">
        <v>49</v>
      </c>
      <c r="C77" s="5" t="s">
        <v>206</v>
      </c>
      <c r="D77" s="6">
        <v>0</v>
      </c>
      <c r="E77" s="6">
        <v>0</v>
      </c>
      <c r="F77" s="6">
        <v>0</v>
      </c>
      <c r="G77" s="6">
        <v>0</v>
      </c>
      <c r="H77" s="6">
        <v>2.2608774985692766E-6</v>
      </c>
      <c r="I77" s="6">
        <v>9.3745014154062035E-6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f>'Valor (Mensal)'!P77/'Valor (Mensal)'!P$10*100</f>
        <v>0</v>
      </c>
      <c r="Q77" s="6">
        <f>'Valor (Mensal)'!Q77/'Valor (Mensal)'!Q$10*100</f>
        <v>0</v>
      </c>
      <c r="R77" s="6">
        <f>'Valor (Mensal)'!R77/'Valor (Mensal)'!R$10*100</f>
        <v>0</v>
      </c>
      <c r="S77" s="6">
        <f>'Valor (Mensal)'!S77/'Valor (Mensal)'!S$10*100</f>
        <v>0</v>
      </c>
      <c r="T77" s="6">
        <f>'Valor (Mensal)'!T77/'Valor (Mensal)'!T$10*100</f>
        <v>0</v>
      </c>
      <c r="U77" s="6">
        <f>'Valor (Mensal)'!U77/'Valor (Mensal)'!U$10*100</f>
        <v>0</v>
      </c>
      <c r="V77" s="6">
        <f>'Valor (Mensal)'!V77/'Valor (Mensal)'!V$10*100</f>
        <v>9.7049491391157405E-5</v>
      </c>
      <c r="W77" s="6">
        <f>'Valor (Mensal)'!W77/'Valor (Mensal)'!W$10*100</f>
        <v>0</v>
      </c>
      <c r="X77" s="6">
        <f>'Valor (Mensal)'!X77/'Valor (Mensal)'!X$10*100</f>
        <v>0</v>
      </c>
      <c r="Y77" s="6">
        <f>'Valor (Mensal)'!Y77/'Valor (Mensal)'!Y$10*100</f>
        <v>0</v>
      </c>
      <c r="Z77" s="6">
        <f>'Valor (Mensal)'!Z77/'Valor (Mensal)'!Z$10*100</f>
        <v>0</v>
      </c>
      <c r="AA77" s="6">
        <f>'Valor (Mensal)'!AA77/'Valor (Mensal)'!AA$10*100</f>
        <v>0</v>
      </c>
      <c r="AB77" s="6">
        <f>'Valor (Mensal)'!AB77/'Valor (Mensal)'!AB$10*100</f>
        <v>0</v>
      </c>
      <c r="AC77" s="6">
        <f>'Valor (Mensal)'!AC77/'Valor (Mensal)'!AC$10*100</f>
        <v>0</v>
      </c>
      <c r="AD77" s="6">
        <f>'Valor (Mensal)'!AD77/'Valor (Mensal)'!AD$10*100</f>
        <v>0</v>
      </c>
      <c r="AE77" s="6">
        <f>'Valor (Mensal)'!AE77/'Valor (Mensal)'!AE$10*100</f>
        <v>0</v>
      </c>
      <c r="AF77" s="6">
        <f>'Valor (Mensal)'!AF77/'Valor (Mensal)'!AF$10*100</f>
        <v>0</v>
      </c>
      <c r="AG77" s="6">
        <f>'Valor (Mensal)'!AG77/'Valor (Mensal)'!AG$10*100</f>
        <v>0</v>
      </c>
      <c r="AH77" s="6">
        <f>'Valor (Mensal)'!AH77/'Valor (Mensal)'!AH$10*100</f>
        <v>0</v>
      </c>
      <c r="AI77" s="6">
        <f>'Valor (Mensal)'!AI77/'Valor (Mensal)'!AI$10*100</f>
        <v>1.0149725777492576E-4</v>
      </c>
      <c r="AJ77" s="6">
        <f>'Valor (Mensal)'!AJ77/'Valor (Mensal)'!AJ$10*100</f>
        <v>0</v>
      </c>
      <c r="AK77" s="6">
        <f>'Valor (Mensal)'!AK77/'Valor (Mensal)'!AK$10*100</f>
        <v>6.81616876921621E-5</v>
      </c>
      <c r="AL77" s="6">
        <f>'Valor (Mensal)'!AL77/'Valor (Mensal)'!AL$10*100</f>
        <v>0</v>
      </c>
      <c r="AM77" s="6">
        <f>'Valor (Mensal)'!AM77/'Valor (Mensal)'!AM$10*100</f>
        <v>5.9414213420312158E-7</v>
      </c>
      <c r="AN77" s="6">
        <f>'Valor (Mensal)'!AN77/'Valor (Mensal)'!AN$10*100</f>
        <v>0</v>
      </c>
      <c r="AO77" s="6">
        <f>'Valor (Mensal)'!AO77/'Valor (Mensal)'!AO$10*100</f>
        <v>0</v>
      </c>
      <c r="AP77" s="6">
        <f>'Valor (Mensal)'!AP77/'Valor (Mensal)'!AP$10*100</f>
        <v>0</v>
      </c>
      <c r="AQ77" s="6">
        <f>'Valor (Mensal)'!AQ77/'Valor (Mensal)'!AQ$10*100</f>
        <v>6.1032056446964E-4</v>
      </c>
      <c r="AR77" s="6"/>
      <c r="AS77" s="6"/>
      <c r="AT77" s="6"/>
      <c r="AU77" s="6"/>
      <c r="AV77" s="6"/>
      <c r="AW77" s="6"/>
      <c r="AX77" s="6"/>
      <c r="AY77" s="6"/>
    </row>
    <row r="78" spans="2:51" outlineLevel="2" x14ac:dyDescent="0.25">
      <c r="B78" s="4" t="s">
        <v>50</v>
      </c>
      <c r="C78" s="5" t="s">
        <v>207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f>'Valor (Mensal)'!P78/'Valor (Mensal)'!P$10*100</f>
        <v>0</v>
      </c>
      <c r="Q78" s="6">
        <f>'Valor (Mensal)'!Q78/'Valor (Mensal)'!Q$10*100</f>
        <v>0</v>
      </c>
      <c r="R78" s="6">
        <f>'Valor (Mensal)'!R78/'Valor (Mensal)'!R$10*100</f>
        <v>0</v>
      </c>
      <c r="S78" s="6">
        <f>'Valor (Mensal)'!S78/'Valor (Mensal)'!S$10*100</f>
        <v>0</v>
      </c>
      <c r="T78" s="6">
        <f>'Valor (Mensal)'!T78/'Valor (Mensal)'!T$10*100</f>
        <v>0</v>
      </c>
      <c r="U78" s="6">
        <f>'Valor (Mensal)'!U78/'Valor (Mensal)'!U$10*100</f>
        <v>0</v>
      </c>
      <c r="V78" s="6">
        <f>'Valor (Mensal)'!V78/'Valor (Mensal)'!V$10*100</f>
        <v>0</v>
      </c>
      <c r="W78" s="6">
        <f>'Valor (Mensal)'!W78/'Valor (Mensal)'!W$10*100</f>
        <v>0</v>
      </c>
      <c r="X78" s="6">
        <f>'Valor (Mensal)'!X78/'Valor (Mensal)'!X$10*100</f>
        <v>0</v>
      </c>
      <c r="Y78" s="6">
        <f>'Valor (Mensal)'!Y78/'Valor (Mensal)'!Y$10*100</f>
        <v>0</v>
      </c>
      <c r="Z78" s="6">
        <f>'Valor (Mensal)'!Z78/'Valor (Mensal)'!Z$10*100</f>
        <v>0</v>
      </c>
      <c r="AA78" s="6">
        <f>'Valor (Mensal)'!AA78/'Valor (Mensal)'!AA$10*100</f>
        <v>0</v>
      </c>
      <c r="AB78" s="6">
        <f>'Valor (Mensal)'!AB78/'Valor (Mensal)'!AB$10*100</f>
        <v>0</v>
      </c>
      <c r="AC78" s="6">
        <f>'Valor (Mensal)'!AC78/'Valor (Mensal)'!AC$10*100</f>
        <v>0</v>
      </c>
      <c r="AD78" s="6">
        <f>'Valor (Mensal)'!AD78/'Valor (Mensal)'!AD$10*100</f>
        <v>0</v>
      </c>
      <c r="AE78" s="6">
        <f>'Valor (Mensal)'!AE78/'Valor (Mensal)'!AE$10*100</f>
        <v>0</v>
      </c>
      <c r="AF78" s="6">
        <f>'Valor (Mensal)'!AF78/'Valor (Mensal)'!AF$10*100</f>
        <v>0</v>
      </c>
      <c r="AG78" s="6">
        <f>'Valor (Mensal)'!AG78/'Valor (Mensal)'!AG$10*100</f>
        <v>0</v>
      </c>
      <c r="AH78" s="6">
        <f>'Valor (Mensal)'!AH78/'Valor (Mensal)'!AH$10*100</f>
        <v>0</v>
      </c>
      <c r="AI78" s="6">
        <f>'Valor (Mensal)'!AI78/'Valor (Mensal)'!AI$10*100</f>
        <v>0</v>
      </c>
      <c r="AJ78" s="6">
        <f>'Valor (Mensal)'!AJ78/'Valor (Mensal)'!AJ$10*100</f>
        <v>0</v>
      </c>
      <c r="AK78" s="6">
        <f>'Valor (Mensal)'!AK78/'Valor (Mensal)'!AK$10*100</f>
        <v>0</v>
      </c>
      <c r="AL78" s="6">
        <f>'Valor (Mensal)'!AL78/'Valor (Mensal)'!AL$10*100</f>
        <v>0</v>
      </c>
      <c r="AM78" s="6">
        <f>'Valor (Mensal)'!AM78/'Valor (Mensal)'!AM$10*100</f>
        <v>0</v>
      </c>
      <c r="AN78" s="6">
        <f>'Valor (Mensal)'!AN78/'Valor (Mensal)'!AN$10*100</f>
        <v>0</v>
      </c>
      <c r="AO78" s="6">
        <f>'Valor (Mensal)'!AO78/'Valor (Mensal)'!AO$10*100</f>
        <v>0</v>
      </c>
      <c r="AP78" s="6">
        <f>'Valor (Mensal)'!AP78/'Valor (Mensal)'!AP$10*100</f>
        <v>0</v>
      </c>
      <c r="AQ78" s="6">
        <f>'Valor (Mensal)'!AQ78/'Valor (Mensal)'!AQ$10*100</f>
        <v>0</v>
      </c>
      <c r="AR78" s="6"/>
      <c r="AS78" s="6"/>
      <c r="AT78" s="6"/>
      <c r="AU78" s="6"/>
      <c r="AV78" s="6"/>
      <c r="AW78" s="6"/>
      <c r="AX78" s="6"/>
      <c r="AY78" s="6"/>
    </row>
    <row r="79" spans="2:51" ht="38.25" outlineLevel="1" x14ac:dyDescent="0.25">
      <c r="B79" s="16">
        <v>23</v>
      </c>
      <c r="C79" s="17" t="s">
        <v>208</v>
      </c>
      <c r="D79" s="30">
        <v>2.3833755127974322E-3</v>
      </c>
      <c r="E79" s="30">
        <v>0.64543024467511467</v>
      </c>
      <c r="F79" s="30">
        <v>0.1373966249084547</v>
      </c>
      <c r="G79" s="30">
        <v>5.2294936228613337E-3</v>
      </c>
      <c r="H79" s="30">
        <v>2.1398079844951021</v>
      </c>
      <c r="I79" s="30">
        <v>2.0415580860217952E-2</v>
      </c>
      <c r="J79" s="30">
        <v>1.2681143426679558</v>
      </c>
      <c r="K79" s="30">
        <v>1.3391480951947314</v>
      </c>
      <c r="L79" s="30">
        <v>6.4848549995663854E-3</v>
      </c>
      <c r="M79" s="30">
        <v>1.6000615946937639E-2</v>
      </c>
      <c r="N79" s="30">
        <v>2.2390828222121453</v>
      </c>
      <c r="O79" s="30">
        <v>1.8859312842891322E-2</v>
      </c>
      <c r="P79" s="30">
        <f>'Valor (Mensal)'!P79/'Valor (Mensal)'!P$10*100</f>
        <v>1.9026613973276214E-2</v>
      </c>
      <c r="Q79" s="30">
        <f>'Valor (Mensal)'!Q79/'Valor (Mensal)'!Q$10*100</f>
        <v>2.9485470745131932E-2</v>
      </c>
      <c r="R79" s="30">
        <f>'Valor (Mensal)'!R79/'Valor (Mensal)'!R$10*100</f>
        <v>8.4183913079773873</v>
      </c>
      <c r="S79" s="30">
        <f>'Valor (Mensal)'!S79/'Valor (Mensal)'!S$10*100</f>
        <v>1.7253481428919284</v>
      </c>
      <c r="T79" s="30">
        <f>'Valor (Mensal)'!T79/'Valor (Mensal)'!T$10*100</f>
        <v>0.80736226986623028</v>
      </c>
      <c r="U79" s="30">
        <f>'Valor (Mensal)'!U79/'Valor (Mensal)'!U$10*100</f>
        <v>0.55945735409435982</v>
      </c>
      <c r="V79" s="30">
        <f>'Valor (Mensal)'!V79/'Valor (Mensal)'!V$10*100</f>
        <v>0.75307925758356997</v>
      </c>
      <c r="W79" s="30">
        <f>'Valor (Mensal)'!W79/'Valor (Mensal)'!W$10*100</f>
        <v>0.46140627207567081</v>
      </c>
      <c r="X79" s="30">
        <f>'Valor (Mensal)'!X79/'Valor (Mensal)'!X$10*100</f>
        <v>2.4729048869764374</v>
      </c>
      <c r="Y79" s="30">
        <f>'Valor (Mensal)'!Y79/'Valor (Mensal)'!Y$10*100</f>
        <v>0.27674226107967453</v>
      </c>
      <c r="Z79" s="30">
        <f>'Valor (Mensal)'!Z79/'Valor (Mensal)'!Z$10*100</f>
        <v>1.4635504367702767</v>
      </c>
      <c r="AA79" s="30">
        <f>'Valor (Mensal)'!AA79/'Valor (Mensal)'!AA$10*100</f>
        <v>3.5238802709594292</v>
      </c>
      <c r="AB79" s="30">
        <f>'Valor (Mensal)'!AB79/'Valor (Mensal)'!AB$10*100</f>
        <v>5.392453084855787</v>
      </c>
      <c r="AC79" s="30">
        <f>'Valor (Mensal)'!AC79/'Valor (Mensal)'!AC$10*100</f>
        <v>2.7108623641622502</v>
      </c>
      <c r="AD79" s="30">
        <f>'Valor (Mensal)'!AD79/'Valor (Mensal)'!AD$10*100</f>
        <v>4.7725635618756597</v>
      </c>
      <c r="AE79" s="30">
        <f>'Valor (Mensal)'!AE79/'Valor (Mensal)'!AE$10*100</f>
        <v>0.80505684609279926</v>
      </c>
      <c r="AF79" s="30">
        <f>'Valor (Mensal)'!AF79/'Valor (Mensal)'!AF$10*100</f>
        <v>4.6120667106483344</v>
      </c>
      <c r="AG79" s="30">
        <f>'Valor (Mensal)'!AG79/'Valor (Mensal)'!AG$10*100</f>
        <v>3.0326298288801659</v>
      </c>
      <c r="AH79" s="30">
        <f>'Valor (Mensal)'!AH79/'Valor (Mensal)'!AH$10*100</f>
        <v>2.7569153231404888</v>
      </c>
      <c r="AI79" s="30">
        <f>'Valor (Mensal)'!AI79/'Valor (Mensal)'!AI$10*100</f>
        <v>1.3888117974300971</v>
      </c>
      <c r="AJ79" s="30">
        <f>'Valor (Mensal)'!AJ79/'Valor (Mensal)'!AJ$10*100</f>
        <v>0.82878129129938471</v>
      </c>
      <c r="AK79" s="30">
        <f>'Valor (Mensal)'!AK79/'Valor (Mensal)'!AK$10*100</f>
        <v>1.8746369247573367</v>
      </c>
      <c r="AL79" s="30">
        <f>'Valor (Mensal)'!AL79/'Valor (Mensal)'!AL$10*100</f>
        <v>1.1208536437978502</v>
      </c>
      <c r="AM79" s="30">
        <f>'Valor (Mensal)'!AM79/'Valor (Mensal)'!AM$10*100</f>
        <v>0.46185007526262062</v>
      </c>
      <c r="AN79" s="30">
        <f>'Valor (Mensal)'!AN79/'Valor (Mensal)'!AN$10*100</f>
        <v>0.24076654264685374</v>
      </c>
      <c r="AO79" s="30">
        <f>'Valor (Mensal)'!AO79/'Valor (Mensal)'!AO$10*100</f>
        <v>1.1146187619601098E-3</v>
      </c>
      <c r="AP79" s="30">
        <f>'Valor (Mensal)'!AP79/'Valor (Mensal)'!AP$10*100</f>
        <v>0.75418258913055281</v>
      </c>
      <c r="AQ79" s="30">
        <f>'Valor (Mensal)'!AQ79/'Valor (Mensal)'!AQ$10*100</f>
        <v>4.1544915558141826E-3</v>
      </c>
      <c r="AR79" s="30"/>
      <c r="AS79" s="30"/>
      <c r="AT79" s="30"/>
      <c r="AU79" s="30"/>
      <c r="AV79" s="30"/>
      <c r="AW79" s="30"/>
      <c r="AX79" s="30"/>
      <c r="AY79" s="30"/>
    </row>
    <row r="80" spans="2:51" outlineLevel="2" x14ac:dyDescent="0.25">
      <c r="B80" s="4" t="s">
        <v>51</v>
      </c>
      <c r="C80" s="5" t="s">
        <v>209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f>'Valor (Mensal)'!P80/'Valor (Mensal)'!P$10*100</f>
        <v>0</v>
      </c>
      <c r="Q80" s="6">
        <f>'Valor (Mensal)'!Q80/'Valor (Mensal)'!Q$10*100</f>
        <v>0</v>
      </c>
      <c r="R80" s="6">
        <f>'Valor (Mensal)'!R80/'Valor (Mensal)'!R$10*100</f>
        <v>0</v>
      </c>
      <c r="S80" s="6">
        <f>'Valor (Mensal)'!S80/'Valor (Mensal)'!S$10*100</f>
        <v>0</v>
      </c>
      <c r="T80" s="6">
        <f>'Valor (Mensal)'!T80/'Valor (Mensal)'!T$10*100</f>
        <v>0</v>
      </c>
      <c r="U80" s="6">
        <f>'Valor (Mensal)'!U80/'Valor (Mensal)'!U$10*100</f>
        <v>0</v>
      </c>
      <c r="V80" s="6">
        <f>'Valor (Mensal)'!V80/'Valor (Mensal)'!V$10*100</f>
        <v>0</v>
      </c>
      <c r="W80" s="6">
        <f>'Valor (Mensal)'!W80/'Valor (Mensal)'!W$10*100</f>
        <v>0</v>
      </c>
      <c r="X80" s="6">
        <f>'Valor (Mensal)'!X80/'Valor (Mensal)'!X$10*100</f>
        <v>0</v>
      </c>
      <c r="Y80" s="6">
        <f>'Valor (Mensal)'!Y80/'Valor (Mensal)'!Y$10*100</f>
        <v>0</v>
      </c>
      <c r="Z80" s="6">
        <f>'Valor (Mensal)'!Z80/'Valor (Mensal)'!Z$10*100</f>
        <v>0</v>
      </c>
      <c r="AA80" s="6">
        <f>'Valor (Mensal)'!AA80/'Valor (Mensal)'!AA$10*100</f>
        <v>3.4098388691974023E-4</v>
      </c>
      <c r="AB80" s="6">
        <f>'Valor (Mensal)'!AB80/'Valor (Mensal)'!AB$10*100</f>
        <v>0</v>
      </c>
      <c r="AC80" s="6">
        <f>'Valor (Mensal)'!AC80/'Valor (Mensal)'!AC$10*100</f>
        <v>0</v>
      </c>
      <c r="AD80" s="6">
        <f>'Valor (Mensal)'!AD80/'Valor (Mensal)'!AD$10*100</f>
        <v>0</v>
      </c>
      <c r="AE80" s="6">
        <f>'Valor (Mensal)'!AE80/'Valor (Mensal)'!AE$10*100</f>
        <v>0</v>
      </c>
      <c r="AF80" s="6">
        <f>'Valor (Mensal)'!AF80/'Valor (Mensal)'!AF$10*100</f>
        <v>0</v>
      </c>
      <c r="AG80" s="6">
        <f>'Valor (Mensal)'!AG80/'Valor (Mensal)'!AG$10*100</f>
        <v>0</v>
      </c>
      <c r="AH80" s="6">
        <f>'Valor (Mensal)'!AH80/'Valor (Mensal)'!AH$10*100</f>
        <v>1.9570473454259507E-4</v>
      </c>
      <c r="AI80" s="6">
        <f>'Valor (Mensal)'!AI80/'Valor (Mensal)'!AI$10*100</f>
        <v>0</v>
      </c>
      <c r="AJ80" s="6">
        <f>'Valor (Mensal)'!AJ80/'Valor (Mensal)'!AJ$10*100</f>
        <v>0</v>
      </c>
      <c r="AK80" s="6">
        <f>'Valor (Mensal)'!AK80/'Valor (Mensal)'!AK$10*100</f>
        <v>0</v>
      </c>
      <c r="AL80" s="6">
        <f>'Valor (Mensal)'!AL80/'Valor (Mensal)'!AL$10*100</f>
        <v>0</v>
      </c>
      <c r="AM80" s="6">
        <f>'Valor (Mensal)'!AM80/'Valor (Mensal)'!AM$10*100</f>
        <v>0</v>
      </c>
      <c r="AN80" s="6">
        <f>'Valor (Mensal)'!AN80/'Valor (Mensal)'!AN$10*100</f>
        <v>0</v>
      </c>
      <c r="AO80" s="6">
        <f>'Valor (Mensal)'!AO80/'Valor (Mensal)'!AO$10*100</f>
        <v>0</v>
      </c>
      <c r="AP80" s="6">
        <f>'Valor (Mensal)'!AP80/'Valor (Mensal)'!AP$10*100</f>
        <v>0</v>
      </c>
      <c r="AQ80" s="6">
        <f>'Valor (Mensal)'!AQ80/'Valor (Mensal)'!AQ$10*100</f>
        <v>0</v>
      </c>
      <c r="AR80" s="6"/>
      <c r="AS80" s="6"/>
      <c r="AT80" s="6"/>
      <c r="AU80" s="6"/>
      <c r="AV80" s="6"/>
      <c r="AW80" s="6"/>
      <c r="AX80" s="6"/>
      <c r="AY80" s="6"/>
    </row>
    <row r="81" spans="2:51" outlineLevel="2" x14ac:dyDescent="0.25">
      <c r="B81" s="4" t="s">
        <v>52</v>
      </c>
      <c r="C81" s="5" t="s">
        <v>210</v>
      </c>
      <c r="D81" s="6">
        <v>2.3697548175406289E-3</v>
      </c>
      <c r="E81" s="6">
        <v>0.64543024467511467</v>
      </c>
      <c r="F81" s="6">
        <v>0.1373966249084547</v>
      </c>
      <c r="G81" s="6">
        <v>5.2294936228613337E-3</v>
      </c>
      <c r="H81" s="6">
        <v>2.1398079844951021</v>
      </c>
      <c r="I81" s="6">
        <v>2.026969741535228E-2</v>
      </c>
      <c r="J81" s="6">
        <v>1.2681143426679558</v>
      </c>
      <c r="K81" s="6">
        <v>1.3391375062054958</v>
      </c>
      <c r="L81" s="6">
        <v>6.4848549995663854E-3</v>
      </c>
      <c r="M81" s="6">
        <v>1.6000615946937639E-2</v>
      </c>
      <c r="N81" s="6">
        <v>2.2390828222121453</v>
      </c>
      <c r="O81" s="6">
        <v>1.8859312842891322E-2</v>
      </c>
      <c r="P81" s="6">
        <f>'Valor (Mensal)'!P81/'Valor (Mensal)'!P$10*100</f>
        <v>1.9026613973276214E-2</v>
      </c>
      <c r="Q81" s="6">
        <f>'Valor (Mensal)'!Q81/'Valor (Mensal)'!Q$10*100</f>
        <v>2.9485470745131932E-2</v>
      </c>
      <c r="R81" s="6">
        <f>'Valor (Mensal)'!R81/'Valor (Mensal)'!R$10*100</f>
        <v>8.4183913079773873</v>
      </c>
      <c r="S81" s="6">
        <f>'Valor (Mensal)'!S81/'Valor (Mensal)'!S$10*100</f>
        <v>1.7253481428919284</v>
      </c>
      <c r="T81" s="6">
        <f>'Valor (Mensal)'!T81/'Valor (Mensal)'!T$10*100</f>
        <v>0.80736226986623028</v>
      </c>
      <c r="U81" s="6">
        <f>'Valor (Mensal)'!U81/'Valor (Mensal)'!U$10*100</f>
        <v>0.55945735409435982</v>
      </c>
      <c r="V81" s="6">
        <f>'Valor (Mensal)'!V81/'Valor (Mensal)'!V$10*100</f>
        <v>0.75307925758356997</v>
      </c>
      <c r="W81" s="6">
        <f>'Valor (Mensal)'!W81/'Valor (Mensal)'!W$10*100</f>
        <v>0.46133025306204684</v>
      </c>
      <c r="X81" s="6">
        <f>'Valor (Mensal)'!X81/'Valor (Mensal)'!X$10*100</f>
        <v>2.4729048869764374</v>
      </c>
      <c r="Y81" s="6">
        <f>'Valor (Mensal)'!Y81/'Valor (Mensal)'!Y$10*100</f>
        <v>0.27674226107967453</v>
      </c>
      <c r="Z81" s="6">
        <f>'Valor (Mensal)'!Z81/'Valor (Mensal)'!Z$10*100</f>
        <v>1.4635504367702767</v>
      </c>
      <c r="AA81" s="6">
        <f>'Valor (Mensal)'!AA81/'Valor (Mensal)'!AA$10*100</f>
        <v>3.5214500390719108</v>
      </c>
      <c r="AB81" s="6">
        <f>'Valor (Mensal)'!AB81/'Valor (Mensal)'!AB$10*100</f>
        <v>5.392453084855787</v>
      </c>
      <c r="AC81" s="6">
        <f>'Valor (Mensal)'!AC81/'Valor (Mensal)'!AC$10*100</f>
        <v>2.7087580595625838</v>
      </c>
      <c r="AD81" s="6">
        <f>'Valor (Mensal)'!AD81/'Valor (Mensal)'!AD$10*100</f>
        <v>4.7677487868797002</v>
      </c>
      <c r="AE81" s="6">
        <f>'Valor (Mensal)'!AE81/'Valor (Mensal)'!AE$10*100</f>
        <v>0.80505684609279926</v>
      </c>
      <c r="AF81" s="6">
        <f>'Valor (Mensal)'!AF81/'Valor (Mensal)'!AF$10*100</f>
        <v>4.6108561670284418</v>
      </c>
      <c r="AG81" s="6">
        <f>'Valor (Mensal)'!AG81/'Valor (Mensal)'!AG$10*100</f>
        <v>3.0312053703026165</v>
      </c>
      <c r="AH81" s="6">
        <f>'Valor (Mensal)'!AH81/'Valor (Mensal)'!AH$10*100</f>
        <v>2.7567196184059459</v>
      </c>
      <c r="AI81" s="6">
        <f>'Valor (Mensal)'!AI81/'Valor (Mensal)'!AI$10*100</f>
        <v>1.3888117974300971</v>
      </c>
      <c r="AJ81" s="6">
        <f>'Valor (Mensal)'!AJ81/'Valor (Mensal)'!AJ$10*100</f>
        <v>0.82878129129938471</v>
      </c>
      <c r="AK81" s="6">
        <f>'Valor (Mensal)'!AK81/'Valor (Mensal)'!AK$10*100</f>
        <v>1.8734098185119592</v>
      </c>
      <c r="AL81" s="6">
        <f>'Valor (Mensal)'!AL81/'Valor (Mensal)'!AL$10*100</f>
        <v>1.1190752112652196</v>
      </c>
      <c r="AM81" s="6">
        <f>'Valor (Mensal)'!AM81/'Valor (Mensal)'!AM$10*100</f>
        <v>0.46185007526262062</v>
      </c>
      <c r="AN81" s="6">
        <f>'Valor (Mensal)'!AN81/'Valor (Mensal)'!AN$10*100</f>
        <v>0.24076654264685374</v>
      </c>
      <c r="AO81" s="6">
        <f>'Valor (Mensal)'!AO81/'Valor (Mensal)'!AO$10*100</f>
        <v>1.1146187619601098E-3</v>
      </c>
      <c r="AP81" s="6">
        <f>'Valor (Mensal)'!AP81/'Valor (Mensal)'!AP$10*100</f>
        <v>0.7528477290920329</v>
      </c>
      <c r="AQ81" s="6">
        <f>'Valor (Mensal)'!AQ81/'Valor (Mensal)'!AQ$10*100</f>
        <v>2.4105536802047651E-3</v>
      </c>
      <c r="AR81" s="6"/>
      <c r="AS81" s="6"/>
      <c r="AT81" s="6"/>
      <c r="AU81" s="6"/>
      <c r="AV81" s="6"/>
      <c r="AW81" s="6"/>
      <c r="AX81" s="6"/>
      <c r="AY81" s="6"/>
    </row>
    <row r="82" spans="2:51" outlineLevel="2" x14ac:dyDescent="0.25">
      <c r="B82" s="4" t="s">
        <v>53</v>
      </c>
      <c r="C82" s="5" t="s">
        <v>211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1.2152131464415449E-4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f>'Valor (Mensal)'!P82/'Valor (Mensal)'!P$10*100</f>
        <v>0</v>
      </c>
      <c r="Q82" s="6">
        <f>'Valor (Mensal)'!Q82/'Valor (Mensal)'!Q$10*100</f>
        <v>0</v>
      </c>
      <c r="R82" s="6">
        <f>'Valor (Mensal)'!R82/'Valor (Mensal)'!R$10*100</f>
        <v>0</v>
      </c>
      <c r="S82" s="6">
        <f>'Valor (Mensal)'!S82/'Valor (Mensal)'!S$10*100</f>
        <v>0</v>
      </c>
      <c r="T82" s="6">
        <f>'Valor (Mensal)'!T82/'Valor (Mensal)'!T$10*100</f>
        <v>0</v>
      </c>
      <c r="U82" s="6">
        <f>'Valor (Mensal)'!U82/'Valor (Mensal)'!U$10*100</f>
        <v>0</v>
      </c>
      <c r="V82" s="6">
        <f>'Valor (Mensal)'!V82/'Valor (Mensal)'!V$10*100</f>
        <v>0</v>
      </c>
      <c r="W82" s="6">
        <f>'Valor (Mensal)'!W82/'Valor (Mensal)'!W$10*100</f>
        <v>7.6019013623980231E-5</v>
      </c>
      <c r="X82" s="6">
        <f>'Valor (Mensal)'!X82/'Valor (Mensal)'!X$10*100</f>
        <v>0</v>
      </c>
      <c r="Y82" s="6">
        <f>'Valor (Mensal)'!Y82/'Valor (Mensal)'!Y$10*100</f>
        <v>0</v>
      </c>
      <c r="Z82" s="6">
        <f>'Valor (Mensal)'!Z82/'Valor (Mensal)'!Z$10*100</f>
        <v>0</v>
      </c>
      <c r="AA82" s="6">
        <f>'Valor (Mensal)'!AA82/'Valor (Mensal)'!AA$10*100</f>
        <v>0</v>
      </c>
      <c r="AB82" s="6">
        <f>'Valor (Mensal)'!AB82/'Valor (Mensal)'!AB$10*100</f>
        <v>0</v>
      </c>
      <c r="AC82" s="6">
        <f>'Valor (Mensal)'!AC82/'Valor (Mensal)'!AC$10*100</f>
        <v>0</v>
      </c>
      <c r="AD82" s="6">
        <f>'Valor (Mensal)'!AD82/'Valor (Mensal)'!AD$10*100</f>
        <v>0</v>
      </c>
      <c r="AE82" s="6">
        <f>'Valor (Mensal)'!AE82/'Valor (Mensal)'!AE$10*100</f>
        <v>0</v>
      </c>
      <c r="AF82" s="6">
        <f>'Valor (Mensal)'!AF82/'Valor (Mensal)'!AF$10*100</f>
        <v>0</v>
      </c>
      <c r="AG82" s="6">
        <f>'Valor (Mensal)'!AG82/'Valor (Mensal)'!AG$10*100</f>
        <v>0</v>
      </c>
      <c r="AH82" s="6">
        <f>'Valor (Mensal)'!AH82/'Valor (Mensal)'!AH$10*100</f>
        <v>0</v>
      </c>
      <c r="AI82" s="6">
        <f>'Valor (Mensal)'!AI82/'Valor (Mensal)'!AI$10*100</f>
        <v>0</v>
      </c>
      <c r="AJ82" s="6">
        <f>'Valor (Mensal)'!AJ82/'Valor (Mensal)'!AJ$10*100</f>
        <v>0</v>
      </c>
      <c r="AK82" s="6">
        <f>'Valor (Mensal)'!AK82/'Valor (Mensal)'!AK$10*100</f>
        <v>0</v>
      </c>
      <c r="AL82" s="6">
        <f>'Valor (Mensal)'!AL82/'Valor (Mensal)'!AL$10*100</f>
        <v>0</v>
      </c>
      <c r="AM82" s="6">
        <f>'Valor (Mensal)'!AM82/'Valor (Mensal)'!AM$10*100</f>
        <v>0</v>
      </c>
      <c r="AN82" s="6">
        <f>'Valor (Mensal)'!AN82/'Valor (Mensal)'!AN$10*100</f>
        <v>0</v>
      </c>
      <c r="AO82" s="6">
        <f>'Valor (Mensal)'!AO82/'Valor (Mensal)'!AO$10*100</f>
        <v>0</v>
      </c>
      <c r="AP82" s="6">
        <f>'Valor (Mensal)'!AP82/'Valor (Mensal)'!AP$10*100</f>
        <v>0</v>
      </c>
      <c r="AQ82" s="6">
        <f>'Valor (Mensal)'!AQ82/'Valor (Mensal)'!AQ$10*100</f>
        <v>0</v>
      </c>
      <c r="AR82" s="6"/>
      <c r="AS82" s="6"/>
      <c r="AT82" s="6"/>
      <c r="AU82" s="6"/>
      <c r="AV82" s="6"/>
      <c r="AW82" s="6"/>
      <c r="AX82" s="6"/>
      <c r="AY82" s="6"/>
    </row>
    <row r="83" spans="2:51" outlineLevel="2" x14ac:dyDescent="0.25">
      <c r="B83" s="4" t="s">
        <v>54</v>
      </c>
      <c r="C83" s="5" t="s">
        <v>212</v>
      </c>
      <c r="D83" s="6">
        <v>1.3620695256803587E-5</v>
      </c>
      <c r="E83" s="6">
        <v>0</v>
      </c>
      <c r="F83" s="6">
        <v>0</v>
      </c>
      <c r="G83" s="6">
        <v>0</v>
      </c>
      <c r="H83" s="6">
        <v>0</v>
      </c>
      <c r="I83" s="6">
        <v>2.4362130221518588E-5</v>
      </c>
      <c r="J83" s="6">
        <v>0</v>
      </c>
      <c r="K83" s="6">
        <v>1.0588989235930559E-5</v>
      </c>
      <c r="L83" s="6">
        <v>0</v>
      </c>
      <c r="M83" s="6">
        <v>0</v>
      </c>
      <c r="N83" s="6">
        <v>0</v>
      </c>
      <c r="O83" s="6">
        <v>0</v>
      </c>
      <c r="P83" s="6">
        <f>'Valor (Mensal)'!P83/'Valor (Mensal)'!P$10*100</f>
        <v>0</v>
      </c>
      <c r="Q83" s="6">
        <f>'Valor (Mensal)'!Q83/'Valor (Mensal)'!Q$10*100</f>
        <v>0</v>
      </c>
      <c r="R83" s="6">
        <f>'Valor (Mensal)'!R83/'Valor (Mensal)'!R$10*100</f>
        <v>0</v>
      </c>
      <c r="S83" s="6">
        <f>'Valor (Mensal)'!S83/'Valor (Mensal)'!S$10*100</f>
        <v>0</v>
      </c>
      <c r="T83" s="6">
        <f>'Valor (Mensal)'!T83/'Valor (Mensal)'!T$10*100</f>
        <v>0</v>
      </c>
      <c r="U83" s="6">
        <f>'Valor (Mensal)'!U83/'Valor (Mensal)'!U$10*100</f>
        <v>0</v>
      </c>
      <c r="V83" s="6">
        <f>'Valor (Mensal)'!V83/'Valor (Mensal)'!V$10*100</f>
        <v>0</v>
      </c>
      <c r="W83" s="6">
        <f>'Valor (Mensal)'!W83/'Valor (Mensal)'!W$10*100</f>
        <v>0</v>
      </c>
      <c r="X83" s="6">
        <f>'Valor (Mensal)'!X83/'Valor (Mensal)'!X$10*100</f>
        <v>0</v>
      </c>
      <c r="Y83" s="6">
        <f>'Valor (Mensal)'!Y83/'Valor (Mensal)'!Y$10*100</f>
        <v>0</v>
      </c>
      <c r="Z83" s="6">
        <f>'Valor (Mensal)'!Z83/'Valor (Mensal)'!Z$10*100</f>
        <v>0</v>
      </c>
      <c r="AA83" s="6">
        <f>'Valor (Mensal)'!AA83/'Valor (Mensal)'!AA$10*100</f>
        <v>2.0892480005987118E-3</v>
      </c>
      <c r="AB83" s="6">
        <f>'Valor (Mensal)'!AB83/'Valor (Mensal)'!AB$10*100</f>
        <v>0</v>
      </c>
      <c r="AC83" s="6">
        <f>'Valor (Mensal)'!AC83/'Valor (Mensal)'!AC$10*100</f>
        <v>2.1043045996668075E-3</v>
      </c>
      <c r="AD83" s="6">
        <f>'Valor (Mensal)'!AD83/'Valor (Mensal)'!AD$10*100</f>
        <v>4.8147749959597348E-3</v>
      </c>
      <c r="AE83" s="6">
        <f>'Valor (Mensal)'!AE83/'Valor (Mensal)'!AE$10*100</f>
        <v>0</v>
      </c>
      <c r="AF83" s="6">
        <f>'Valor (Mensal)'!AF83/'Valor (Mensal)'!AF$10*100</f>
        <v>1.2105436198924944E-3</v>
      </c>
      <c r="AG83" s="6">
        <f>'Valor (Mensal)'!AG83/'Valor (Mensal)'!AG$10*100</f>
        <v>1.4244585775496569E-3</v>
      </c>
      <c r="AH83" s="6">
        <f>'Valor (Mensal)'!AH83/'Valor (Mensal)'!AH$10*100</f>
        <v>0</v>
      </c>
      <c r="AI83" s="6">
        <f>'Valor (Mensal)'!AI83/'Valor (Mensal)'!AI$10*100</f>
        <v>0</v>
      </c>
      <c r="AJ83" s="6">
        <f>'Valor (Mensal)'!AJ83/'Valor (Mensal)'!AJ$10*100</f>
        <v>0</v>
      </c>
      <c r="AK83" s="6">
        <f>'Valor (Mensal)'!AK83/'Valor (Mensal)'!AK$10*100</f>
        <v>1.2271062453775735E-3</v>
      </c>
      <c r="AL83" s="6">
        <f>'Valor (Mensal)'!AL83/'Valor (Mensal)'!AL$10*100</f>
        <v>1.778432532630665E-3</v>
      </c>
      <c r="AM83" s="6">
        <f>'Valor (Mensal)'!AM83/'Valor (Mensal)'!AM$10*100</f>
        <v>0</v>
      </c>
      <c r="AN83" s="6">
        <f>'Valor (Mensal)'!AN83/'Valor (Mensal)'!AN$10*100</f>
        <v>0</v>
      </c>
      <c r="AO83" s="6">
        <f>'Valor (Mensal)'!AO83/'Valor (Mensal)'!AO$10*100</f>
        <v>0</v>
      </c>
      <c r="AP83" s="6">
        <f>'Valor (Mensal)'!AP83/'Valor (Mensal)'!AP$10*100</f>
        <v>1.3348600385198455E-3</v>
      </c>
      <c r="AQ83" s="6">
        <f>'Valor (Mensal)'!AQ83/'Valor (Mensal)'!AQ$10*100</f>
        <v>1.743937875609418E-3</v>
      </c>
      <c r="AR83" s="6"/>
      <c r="AS83" s="6"/>
      <c r="AT83" s="6"/>
      <c r="AU83" s="6"/>
      <c r="AV83" s="6"/>
      <c r="AW83" s="6"/>
      <c r="AX83" s="6"/>
      <c r="AY83" s="6"/>
    </row>
    <row r="84" spans="2:51" outlineLevel="1" x14ac:dyDescent="0.25">
      <c r="B84" s="16">
        <v>24</v>
      </c>
      <c r="C84" s="17" t="s">
        <v>213</v>
      </c>
      <c r="D84" s="30">
        <v>14.18693430770514</v>
      </c>
      <c r="E84" s="30">
        <v>13.380893817256123</v>
      </c>
      <c r="F84" s="30">
        <v>14.475086792495897</v>
      </c>
      <c r="G84" s="30">
        <v>13.664312170799914</v>
      </c>
      <c r="H84" s="30">
        <v>9.9669360171602452</v>
      </c>
      <c r="I84" s="30">
        <v>9.5134432734429382</v>
      </c>
      <c r="J84" s="30">
        <v>9.3861572972149396</v>
      </c>
      <c r="K84" s="30">
        <v>9.9131272391117076</v>
      </c>
      <c r="L84" s="30">
        <v>11.624453626559768</v>
      </c>
      <c r="M84" s="30">
        <v>10.794580089993694</v>
      </c>
      <c r="N84" s="30">
        <v>12.789446856058998</v>
      </c>
      <c r="O84" s="30">
        <v>15.412372486155373</v>
      </c>
      <c r="P84" s="30">
        <f>'Valor (Mensal)'!P84/'Valor (Mensal)'!P$10*100</f>
        <v>17.151891870449365</v>
      </c>
      <c r="Q84" s="30">
        <f>'Valor (Mensal)'!Q84/'Valor (Mensal)'!Q$10*100</f>
        <v>11.944228150393018</v>
      </c>
      <c r="R84" s="30">
        <f>'Valor (Mensal)'!R84/'Valor (Mensal)'!R$10*100</f>
        <v>13.748074048551779</v>
      </c>
      <c r="S84" s="30">
        <f>'Valor (Mensal)'!S84/'Valor (Mensal)'!S$10*100</f>
        <v>11.050992828264603</v>
      </c>
      <c r="T84" s="30">
        <f>'Valor (Mensal)'!T84/'Valor (Mensal)'!T$10*100</f>
        <v>8.9105630339269037</v>
      </c>
      <c r="U84" s="30">
        <f>'Valor (Mensal)'!U84/'Valor (Mensal)'!U$10*100</f>
        <v>5.6447524744790725</v>
      </c>
      <c r="V84" s="30">
        <f>'Valor (Mensal)'!V84/'Valor (Mensal)'!V$10*100</f>
        <v>10.213270592564843</v>
      </c>
      <c r="W84" s="30">
        <f>'Valor (Mensal)'!W84/'Valor (Mensal)'!W$10*100</f>
        <v>7.9177765813952332</v>
      </c>
      <c r="X84" s="30">
        <f>'Valor (Mensal)'!X84/'Valor (Mensal)'!X$10*100</f>
        <v>8.2379729567562414</v>
      </c>
      <c r="Y84" s="30">
        <f>'Valor (Mensal)'!Y84/'Valor (Mensal)'!Y$10*100</f>
        <v>6.3292444190506201</v>
      </c>
      <c r="Z84" s="30">
        <f>'Valor (Mensal)'!Z84/'Valor (Mensal)'!Z$10*100</f>
        <v>8.1183732271973437</v>
      </c>
      <c r="AA84" s="30">
        <f>'Valor (Mensal)'!AA84/'Valor (Mensal)'!AA$10*100</f>
        <v>15.081836580956823</v>
      </c>
      <c r="AB84" s="30">
        <f>'Valor (Mensal)'!AB84/'Valor (Mensal)'!AB$10*100</f>
        <v>17.413256934606711</v>
      </c>
      <c r="AC84" s="30">
        <f>'Valor (Mensal)'!AC84/'Valor (Mensal)'!AC$10*100</f>
        <v>15.905746023011599</v>
      </c>
      <c r="AD84" s="30">
        <f>'Valor (Mensal)'!AD84/'Valor (Mensal)'!AD$10*100</f>
        <v>13.743905109028153</v>
      </c>
      <c r="AE84" s="30">
        <f>'Valor (Mensal)'!AE84/'Valor (Mensal)'!AE$10*100</f>
        <v>7.2114919673588016</v>
      </c>
      <c r="AF84" s="30">
        <f>'Valor (Mensal)'!AF84/'Valor (Mensal)'!AF$10*100</f>
        <v>6.5151223754941396</v>
      </c>
      <c r="AG84" s="30">
        <f>'Valor (Mensal)'!AG84/'Valor (Mensal)'!AG$10*100</f>
        <v>7.6268827181762084</v>
      </c>
      <c r="AH84" s="30">
        <f>'Valor (Mensal)'!AH84/'Valor (Mensal)'!AH$10*100</f>
        <v>10.402397956426359</v>
      </c>
      <c r="AI84" s="30">
        <f>'Valor (Mensal)'!AI84/'Valor (Mensal)'!AI$10*100</f>
        <v>11.613367011698388</v>
      </c>
      <c r="AJ84" s="30">
        <f>'Valor (Mensal)'!AJ84/'Valor (Mensal)'!AJ$10*100</f>
        <v>10.232790912288275</v>
      </c>
      <c r="AK84" s="30">
        <f>'Valor (Mensal)'!AK84/'Valor (Mensal)'!AK$10*100</f>
        <v>14.907030500454027</v>
      </c>
      <c r="AL84" s="30">
        <f>'Valor (Mensal)'!AL84/'Valor (Mensal)'!AL$10*100</f>
        <v>14.870926701220256</v>
      </c>
      <c r="AM84" s="30">
        <f>'Valor (Mensal)'!AM84/'Valor (Mensal)'!AM$10*100</f>
        <v>12.897618362465302</v>
      </c>
      <c r="AN84" s="30">
        <f>'Valor (Mensal)'!AN84/'Valor (Mensal)'!AN$10*100</f>
        <v>15.124927528447691</v>
      </c>
      <c r="AO84" s="30">
        <f>'Valor (Mensal)'!AO84/'Valor (Mensal)'!AO$10*100</f>
        <v>10.592096990472164</v>
      </c>
      <c r="AP84" s="30">
        <f>'Valor (Mensal)'!AP84/'Valor (Mensal)'!AP$10*100</f>
        <v>11.000876172749589</v>
      </c>
      <c r="AQ84" s="30">
        <f>'Valor (Mensal)'!AQ84/'Valor (Mensal)'!AQ$10*100</f>
        <v>9.4747273329113391</v>
      </c>
      <c r="AR84" s="30"/>
      <c r="AS84" s="30"/>
      <c r="AT84" s="30"/>
      <c r="AU84" s="30"/>
      <c r="AV84" s="30"/>
      <c r="AW84" s="30"/>
      <c r="AX84" s="30"/>
      <c r="AY84" s="30"/>
    </row>
    <row r="85" spans="2:51" outlineLevel="2" x14ac:dyDescent="0.25">
      <c r="B85" s="4" t="s">
        <v>55</v>
      </c>
      <c r="C85" s="5" t="s">
        <v>214</v>
      </c>
      <c r="D85" s="6">
        <v>0.97291781079823048</v>
      </c>
      <c r="E85" s="6">
        <v>0.52567795055415567</v>
      </c>
      <c r="F85" s="6">
        <v>0.11060960977173992</v>
      </c>
      <c r="G85" s="6">
        <v>0.17611933185019293</v>
      </c>
      <c r="H85" s="6">
        <v>0.31833732298585316</v>
      </c>
      <c r="I85" s="6">
        <v>0.23419292635028743</v>
      </c>
      <c r="J85" s="6">
        <v>0.36478631905628373</v>
      </c>
      <c r="K85" s="6">
        <v>0.58732199957536291</v>
      </c>
      <c r="L85" s="6">
        <v>0.85381876372928356</v>
      </c>
      <c r="M85" s="6">
        <v>1.253956517367977</v>
      </c>
      <c r="N85" s="6">
        <v>0.44869350108493677</v>
      </c>
      <c r="O85" s="6">
        <v>0.46402407042630495</v>
      </c>
      <c r="P85" s="6">
        <f>'Valor (Mensal)'!P85/'Valor (Mensal)'!P$10*100</f>
        <v>0.57194897207781514</v>
      </c>
      <c r="Q85" s="6">
        <f>'Valor (Mensal)'!Q85/'Valor (Mensal)'!Q$10*100</f>
        <v>0.37912603922124488</v>
      </c>
      <c r="R85" s="6">
        <f>'Valor (Mensal)'!R85/'Valor (Mensal)'!R$10*100</f>
        <v>0.5122646861729897</v>
      </c>
      <c r="S85" s="6">
        <f>'Valor (Mensal)'!S85/'Valor (Mensal)'!S$10*100</f>
        <v>0.21868640658990846</v>
      </c>
      <c r="T85" s="6">
        <f>'Valor (Mensal)'!T85/'Valor (Mensal)'!T$10*100</f>
        <v>0.66680913260327657</v>
      </c>
      <c r="U85" s="6">
        <f>'Valor (Mensal)'!U85/'Valor (Mensal)'!U$10*100</f>
        <v>0.18164884280136515</v>
      </c>
      <c r="V85" s="6">
        <f>'Valor (Mensal)'!V85/'Valor (Mensal)'!V$10*100</f>
        <v>0.92078557785816328</v>
      </c>
      <c r="W85" s="6">
        <f>'Valor (Mensal)'!W85/'Valor (Mensal)'!W$10*100</f>
        <v>0.6521828284762754</v>
      </c>
      <c r="X85" s="6">
        <f>'Valor (Mensal)'!X85/'Valor (Mensal)'!X$10*100</f>
        <v>0.52339519762566866</v>
      </c>
      <c r="Y85" s="6">
        <f>'Valor (Mensal)'!Y85/'Valor (Mensal)'!Y$10*100</f>
        <v>0.20876499926306538</v>
      </c>
      <c r="Z85" s="6">
        <f>'Valor (Mensal)'!Z85/'Valor (Mensal)'!Z$10*100</f>
        <v>0.15152041973389802</v>
      </c>
      <c r="AA85" s="6">
        <f>'Valor (Mensal)'!AA85/'Valor (Mensal)'!AA$10*100</f>
        <v>0.30532379719601327</v>
      </c>
      <c r="AB85" s="6">
        <f>'Valor (Mensal)'!AB85/'Valor (Mensal)'!AB$10*100</f>
        <v>0.38897575863778994</v>
      </c>
      <c r="AC85" s="6">
        <f>'Valor (Mensal)'!AC85/'Valor (Mensal)'!AC$10*100</f>
        <v>0.31278025182054958</v>
      </c>
      <c r="AD85" s="6">
        <f>'Valor (Mensal)'!AD85/'Valor (Mensal)'!AD$10*100</f>
        <v>0.33555692156167227</v>
      </c>
      <c r="AE85" s="6">
        <f>'Valor (Mensal)'!AE85/'Valor (Mensal)'!AE$10*100</f>
        <v>0.30937831097905766</v>
      </c>
      <c r="AF85" s="6">
        <f>'Valor (Mensal)'!AF85/'Valor (Mensal)'!AF$10*100</f>
        <v>0.31695341550698553</v>
      </c>
      <c r="AG85" s="6">
        <f>'Valor (Mensal)'!AG85/'Valor (Mensal)'!AG$10*100</f>
        <v>0.35595298227695854</v>
      </c>
      <c r="AH85" s="6">
        <f>'Valor (Mensal)'!AH85/'Valor (Mensal)'!AH$10*100</f>
        <v>0.51765231359315977</v>
      </c>
      <c r="AI85" s="6">
        <f>'Valor (Mensal)'!AI85/'Valor (Mensal)'!AI$10*100</f>
        <v>0.43587835115219398</v>
      </c>
      <c r="AJ85" s="6">
        <f>'Valor (Mensal)'!AJ85/'Valor (Mensal)'!AJ$10*100</f>
        <v>0.7222034466930588</v>
      </c>
      <c r="AK85" s="6">
        <f>'Valor (Mensal)'!AK85/'Valor (Mensal)'!AK$10*100</f>
        <v>0.47994021901379214</v>
      </c>
      <c r="AL85" s="6">
        <f>'Valor (Mensal)'!AL85/'Valor (Mensal)'!AL$10*100</f>
        <v>0.30210866138782494</v>
      </c>
      <c r="AM85" s="6">
        <f>'Valor (Mensal)'!AM85/'Valor (Mensal)'!AM$10*100</f>
        <v>0.35152278261370817</v>
      </c>
      <c r="AN85" s="6">
        <f>'Valor (Mensal)'!AN85/'Valor (Mensal)'!AN$10*100</f>
        <v>0.2662044882611182</v>
      </c>
      <c r="AO85" s="6">
        <f>'Valor (Mensal)'!AO85/'Valor (Mensal)'!AO$10*100</f>
        <v>0.38304050433325626</v>
      </c>
      <c r="AP85" s="6">
        <f>'Valor (Mensal)'!AP85/'Valor (Mensal)'!AP$10*100</f>
        <v>0.24529258733315415</v>
      </c>
      <c r="AQ85" s="6">
        <f>'Valor (Mensal)'!AQ85/'Valor (Mensal)'!AQ$10*100</f>
        <v>0.71842400436812204</v>
      </c>
      <c r="AR85" s="6"/>
      <c r="AS85" s="6"/>
      <c r="AT85" s="6"/>
      <c r="AU85" s="6"/>
      <c r="AV85" s="6"/>
      <c r="AW85" s="6"/>
      <c r="AX85" s="6"/>
      <c r="AY85" s="6"/>
    </row>
    <row r="86" spans="2:51" outlineLevel="2" x14ac:dyDescent="0.25">
      <c r="B86" s="4" t="s">
        <v>56</v>
      </c>
      <c r="C86" s="5" t="s">
        <v>215</v>
      </c>
      <c r="D86" s="6">
        <v>2.7172447641464861</v>
      </c>
      <c r="E86" s="6">
        <v>3.7346432346374052</v>
      </c>
      <c r="F86" s="6">
        <v>4.3181694857061466</v>
      </c>
      <c r="G86" s="6">
        <v>2.8724045880645308</v>
      </c>
      <c r="H86" s="6">
        <v>2.2602837802387969</v>
      </c>
      <c r="I86" s="6">
        <v>2.3112245307990285</v>
      </c>
      <c r="J86" s="6">
        <v>1.9075119858891816</v>
      </c>
      <c r="K86" s="6">
        <v>2.6632262574869157</v>
      </c>
      <c r="L86" s="6">
        <v>3.5236292399856248</v>
      </c>
      <c r="M86" s="6">
        <v>3.3812801120853884</v>
      </c>
      <c r="N86" s="6">
        <v>4.4343156160365185</v>
      </c>
      <c r="O86" s="6">
        <v>7.1430152542864374</v>
      </c>
      <c r="P86" s="6">
        <f>'Valor (Mensal)'!P86/'Valor (Mensal)'!P$10*100</f>
        <v>4.9848438414711689</v>
      </c>
      <c r="Q86" s="6">
        <f>'Valor (Mensal)'!Q86/'Valor (Mensal)'!Q$10*100</f>
        <v>3.6456920063725708</v>
      </c>
      <c r="R86" s="6">
        <f>'Valor (Mensal)'!R86/'Valor (Mensal)'!R$10*100</f>
        <v>5.1536689797124318</v>
      </c>
      <c r="S86" s="6">
        <f>'Valor (Mensal)'!S86/'Valor (Mensal)'!S$10*100</f>
        <v>3.1030999658092853</v>
      </c>
      <c r="T86" s="6">
        <f>'Valor (Mensal)'!T86/'Valor (Mensal)'!T$10*100</f>
        <v>3.8326413928955931</v>
      </c>
      <c r="U86" s="6">
        <f>'Valor (Mensal)'!U86/'Valor (Mensal)'!U$10*100</f>
        <v>2.3513092462359846</v>
      </c>
      <c r="V86" s="6">
        <f>'Valor (Mensal)'!V86/'Valor (Mensal)'!V$10*100</f>
        <v>3.7011028662075813</v>
      </c>
      <c r="W86" s="6">
        <f>'Valor (Mensal)'!W86/'Valor (Mensal)'!W$10*100</f>
        <v>1.6313245326017085</v>
      </c>
      <c r="X86" s="6">
        <f>'Valor (Mensal)'!X86/'Valor (Mensal)'!X$10*100</f>
        <v>1.63933610587032</v>
      </c>
      <c r="Y86" s="6">
        <f>'Valor (Mensal)'!Y86/'Valor (Mensal)'!Y$10*100</f>
        <v>2.0722912722149966</v>
      </c>
      <c r="Z86" s="6">
        <f>'Valor (Mensal)'!Z86/'Valor (Mensal)'!Z$10*100</f>
        <v>2.5376974484573269</v>
      </c>
      <c r="AA86" s="6">
        <f>'Valor (Mensal)'!AA86/'Valor (Mensal)'!AA$10*100</f>
        <v>3.8114716996230764</v>
      </c>
      <c r="AB86" s="6">
        <f>'Valor (Mensal)'!AB86/'Valor (Mensal)'!AB$10*100</f>
        <v>4.4456739020555318</v>
      </c>
      <c r="AC86" s="6">
        <f>'Valor (Mensal)'!AC86/'Valor (Mensal)'!AC$10*100</f>
        <v>3.578988404939683</v>
      </c>
      <c r="AD86" s="6">
        <f>'Valor (Mensal)'!AD86/'Valor (Mensal)'!AD$10*100</f>
        <v>4.8479479320954209</v>
      </c>
      <c r="AE86" s="6">
        <f>'Valor (Mensal)'!AE86/'Valor (Mensal)'!AE$10*100</f>
        <v>2.460133059993201</v>
      </c>
      <c r="AF86" s="6">
        <f>'Valor (Mensal)'!AF86/'Valor (Mensal)'!AF$10*100</f>
        <v>1.5702892512176669</v>
      </c>
      <c r="AG86" s="6">
        <f>'Valor (Mensal)'!AG86/'Valor (Mensal)'!AG$10*100</f>
        <v>1.9738258417540115</v>
      </c>
      <c r="AH86" s="6">
        <f>'Valor (Mensal)'!AH86/'Valor (Mensal)'!AH$10*100</f>
        <v>3.8179107299113362</v>
      </c>
      <c r="AI86" s="6">
        <f>'Valor (Mensal)'!AI86/'Valor (Mensal)'!AI$10*100</f>
        <v>3.3094772520244433</v>
      </c>
      <c r="AJ86" s="6">
        <f>'Valor (Mensal)'!AJ86/'Valor (Mensal)'!AJ$10*100</f>
        <v>3.0215220870278703</v>
      </c>
      <c r="AK86" s="6">
        <f>'Valor (Mensal)'!AK86/'Valor (Mensal)'!AK$10*100</f>
        <v>5.424501341236593</v>
      </c>
      <c r="AL86" s="6">
        <f>'Valor (Mensal)'!AL86/'Valor (Mensal)'!AL$10*100</f>
        <v>2.9464427471881511</v>
      </c>
      <c r="AM86" s="6">
        <f>'Valor (Mensal)'!AM86/'Valor (Mensal)'!AM$10*100</f>
        <v>4.1481930640832037</v>
      </c>
      <c r="AN86" s="6">
        <f>'Valor (Mensal)'!AN86/'Valor (Mensal)'!AN$10*100</f>
        <v>5.6828754107413575</v>
      </c>
      <c r="AO86" s="6">
        <f>'Valor (Mensal)'!AO86/'Valor (Mensal)'!AO$10*100</f>
        <v>2.5058675580872243</v>
      </c>
      <c r="AP86" s="6">
        <f>'Valor (Mensal)'!AP86/'Valor (Mensal)'!AP$10*100</f>
        <v>3.3248199653827997</v>
      </c>
      <c r="AQ86" s="6">
        <f>'Valor (Mensal)'!AQ86/'Valor (Mensal)'!AQ$10*100</f>
        <v>2.4991235219774279</v>
      </c>
      <c r="AR86" s="6"/>
      <c r="AS86" s="6"/>
      <c r="AT86" s="6"/>
      <c r="AU86" s="6"/>
      <c r="AV86" s="6"/>
      <c r="AW86" s="6"/>
      <c r="AX86" s="6"/>
      <c r="AY86" s="6"/>
    </row>
    <row r="87" spans="2:51" outlineLevel="2" x14ac:dyDescent="0.25">
      <c r="B87" s="4" t="s">
        <v>57</v>
      </c>
      <c r="C87" s="5" t="s">
        <v>216</v>
      </c>
      <c r="D87" s="6">
        <v>8.5333462140255172</v>
      </c>
      <c r="E87" s="6">
        <v>7.8323822155718146</v>
      </c>
      <c r="F87" s="6">
        <v>7.514372109940787</v>
      </c>
      <c r="G87" s="6">
        <v>8.1089232526987498</v>
      </c>
      <c r="H87" s="6">
        <v>5.9402922493431145</v>
      </c>
      <c r="I87" s="6">
        <v>5.4065011695118734</v>
      </c>
      <c r="J87" s="6">
        <v>5.7783318837028315</v>
      </c>
      <c r="K87" s="6">
        <v>6.1920101953058992</v>
      </c>
      <c r="L87" s="6">
        <v>6.7864423583052043</v>
      </c>
      <c r="M87" s="6">
        <v>5.6208182601644028</v>
      </c>
      <c r="N87" s="6">
        <v>7.1931246653208367</v>
      </c>
      <c r="O87" s="6">
        <v>6.9851364542332899</v>
      </c>
      <c r="P87" s="6">
        <f>'Valor (Mensal)'!P87/'Valor (Mensal)'!P$10*100</f>
        <v>9.0754207953289594</v>
      </c>
      <c r="Q87" s="6">
        <f>'Valor (Mensal)'!Q87/'Valor (Mensal)'!Q$10*100</f>
        <v>7.2540317514246988</v>
      </c>
      <c r="R87" s="6">
        <f>'Valor (Mensal)'!R87/'Valor (Mensal)'!R$10*100</f>
        <v>5.577608267955493</v>
      </c>
      <c r="S87" s="6">
        <f>'Valor (Mensal)'!S87/'Valor (Mensal)'!S$10*100</f>
        <v>5.3068193037693705</v>
      </c>
      <c r="T87" s="6">
        <f>'Valor (Mensal)'!T87/'Valor (Mensal)'!T$10*100</f>
        <v>3.6490695299538718</v>
      </c>
      <c r="U87" s="6">
        <f>'Valor (Mensal)'!U87/'Valor (Mensal)'!U$10*100</f>
        <v>2.5012437865384167</v>
      </c>
      <c r="V87" s="6">
        <f>'Valor (Mensal)'!V87/'Valor (Mensal)'!V$10*100</f>
        <v>4.818240574765225</v>
      </c>
      <c r="W87" s="6">
        <f>'Valor (Mensal)'!W87/'Valor (Mensal)'!W$10*100</f>
        <v>4.2808471846567988</v>
      </c>
      <c r="X87" s="6">
        <f>'Valor (Mensal)'!X87/'Valor (Mensal)'!X$10*100</f>
        <v>5.4178943285244019</v>
      </c>
      <c r="Y87" s="6">
        <f>'Valor (Mensal)'!Y87/'Valor (Mensal)'!Y$10*100</f>
        <v>3.3741758753225444</v>
      </c>
      <c r="Z87" s="6">
        <f>'Valor (Mensal)'!Z87/'Valor (Mensal)'!Z$10*100</f>
        <v>4.4459704841385204</v>
      </c>
      <c r="AA87" s="6">
        <f>'Valor (Mensal)'!AA87/'Valor (Mensal)'!AA$10*100</f>
        <v>9.2473591836334581</v>
      </c>
      <c r="AB87" s="6">
        <f>'Valor (Mensal)'!AB87/'Valor (Mensal)'!AB$10*100</f>
        <v>11.306846016746171</v>
      </c>
      <c r="AC87" s="6">
        <f>'Valor (Mensal)'!AC87/'Valor (Mensal)'!AC$10*100</f>
        <v>10.632523038556867</v>
      </c>
      <c r="AD87" s="6">
        <f>'Valor (Mensal)'!AD87/'Valor (Mensal)'!AD$10*100</f>
        <v>6.2215791080593474</v>
      </c>
      <c r="AE87" s="6">
        <f>'Valor (Mensal)'!AE87/'Valor (Mensal)'!AE$10*100</f>
        <v>3.8853113903833005</v>
      </c>
      <c r="AF87" s="6">
        <f>'Valor (Mensal)'!AF87/'Valor (Mensal)'!AF$10*100</f>
        <v>3.4095255666794806</v>
      </c>
      <c r="AG87" s="6">
        <f>'Valor (Mensal)'!AG87/'Valor (Mensal)'!AG$10*100</f>
        <v>3.8393633214709624</v>
      </c>
      <c r="AH87" s="6">
        <f>'Valor (Mensal)'!AH87/'Valor (Mensal)'!AH$10*100</f>
        <v>5.3017486715569042</v>
      </c>
      <c r="AI87" s="6">
        <f>'Valor (Mensal)'!AI87/'Valor (Mensal)'!AI$10*100</f>
        <v>7.3027780185973681</v>
      </c>
      <c r="AJ87" s="6">
        <f>'Valor (Mensal)'!AJ87/'Valor (Mensal)'!AJ$10*100</f>
        <v>5.6329219731194895</v>
      </c>
      <c r="AK87" s="6">
        <f>'Valor (Mensal)'!AK87/'Valor (Mensal)'!AK$10*100</f>
        <v>8.1555140713484278</v>
      </c>
      <c r="AL87" s="6">
        <f>'Valor (Mensal)'!AL87/'Valor (Mensal)'!AL$10*100</f>
        <v>10.80028705178135</v>
      </c>
      <c r="AM87" s="6">
        <f>'Valor (Mensal)'!AM87/'Valor (Mensal)'!AM$10*100</f>
        <v>7.7855067013116788</v>
      </c>
      <c r="AN87" s="6">
        <f>'Valor (Mensal)'!AN87/'Valor (Mensal)'!AN$10*100</f>
        <v>8.2677790363468144</v>
      </c>
      <c r="AO87" s="6">
        <f>'Valor (Mensal)'!AO87/'Valor (Mensal)'!AO$10*100</f>
        <v>6.849563289464446</v>
      </c>
      <c r="AP87" s="6">
        <f>'Valor (Mensal)'!AP87/'Valor (Mensal)'!AP$10*100</f>
        <v>6.6523210674087592</v>
      </c>
      <c r="AQ87" s="6">
        <f>'Valor (Mensal)'!AQ87/'Valor (Mensal)'!AQ$10*100</f>
        <v>5.4515850216353776</v>
      </c>
      <c r="AR87" s="6"/>
      <c r="AS87" s="6"/>
      <c r="AT87" s="6"/>
      <c r="AU87" s="6"/>
      <c r="AV87" s="6"/>
      <c r="AW87" s="6"/>
      <c r="AX87" s="6"/>
      <c r="AY87" s="6"/>
    </row>
    <row r="88" spans="2:51" ht="22.5" outlineLevel="2" x14ac:dyDescent="0.25">
      <c r="B88" s="4" t="s">
        <v>58</v>
      </c>
      <c r="C88" s="5" t="s">
        <v>217</v>
      </c>
      <c r="D88" s="6">
        <v>7.7949762011827764E-5</v>
      </c>
      <c r="E88" s="6">
        <v>1.8703024911892224E-2</v>
      </c>
      <c r="F88" s="6">
        <v>2.3249257984780995E-2</v>
      </c>
      <c r="G88" s="6">
        <v>6.0968985311668047E-5</v>
      </c>
      <c r="H88" s="6">
        <v>3.442066998019167E-3</v>
      </c>
      <c r="I88" s="6">
        <v>0.14283071370722655</v>
      </c>
      <c r="J88" s="6">
        <v>0.75746043203109148</v>
      </c>
      <c r="K88" s="6">
        <v>1.0610822203427324E-3</v>
      </c>
      <c r="L88" s="6">
        <v>2.1061054707490555E-4</v>
      </c>
      <c r="M88" s="6">
        <v>1.52861041257713E-2</v>
      </c>
      <c r="N88" s="6">
        <v>2.1401668283770763E-2</v>
      </c>
      <c r="O88" s="6">
        <v>9.5191272063946102E-3</v>
      </c>
      <c r="P88" s="6">
        <f>'Valor (Mensal)'!P88/'Valor (Mensal)'!P$10*100</f>
        <v>1.0278705674596622</v>
      </c>
      <c r="Q88" s="6">
        <f>'Valor (Mensal)'!Q88/'Valor (Mensal)'!Q$10*100</f>
        <v>1.4912496955692885E-2</v>
      </c>
      <c r="R88" s="6">
        <f>'Valor (Mensal)'!R88/'Valor (Mensal)'!R$10*100</f>
        <v>0.49862583764970553</v>
      </c>
      <c r="S88" s="6">
        <f>'Valor (Mensal)'!S88/'Valor (Mensal)'!S$10*100</f>
        <v>1.155957589490054</v>
      </c>
      <c r="T88" s="6">
        <f>'Valor (Mensal)'!T88/'Valor (Mensal)'!T$10*100</f>
        <v>8.8671056388135057E-3</v>
      </c>
      <c r="U88" s="6">
        <f>'Valor (Mensal)'!U88/'Valor (Mensal)'!U$10*100</f>
        <v>1.2249816086323238E-3</v>
      </c>
      <c r="V88" s="6">
        <f>'Valor (Mensal)'!V88/'Valor (Mensal)'!V$10*100</f>
        <v>6.2588923362841215E-3</v>
      </c>
      <c r="W88" s="6">
        <f>'Valor (Mensal)'!W88/'Valor (Mensal)'!W$10*100</f>
        <v>4.6803217376870758E-3</v>
      </c>
      <c r="X88" s="6">
        <f>'Valor (Mensal)'!X88/'Valor (Mensal)'!X$10*100</f>
        <v>4.9309111683777163E-4</v>
      </c>
      <c r="Y88" s="6">
        <f>'Valor (Mensal)'!Y88/'Valor (Mensal)'!Y$10*100</f>
        <v>6.9076020969448017E-3</v>
      </c>
      <c r="Z88" s="6">
        <f>'Valor (Mensal)'!Z88/'Valor (Mensal)'!Z$10*100</f>
        <v>1.290171127895222E-2</v>
      </c>
      <c r="AA88" s="6">
        <f>'Valor (Mensal)'!AA88/'Valor (Mensal)'!AA$10*100</f>
        <v>1.9293552530173171E-2</v>
      </c>
      <c r="AB88" s="6">
        <f>'Valor (Mensal)'!AB88/'Valor (Mensal)'!AB$10*100</f>
        <v>1.6322882097601344E-2</v>
      </c>
      <c r="AC88" s="6">
        <f>'Valor (Mensal)'!AC88/'Valor (Mensal)'!AC$10*100</f>
        <v>2.6442208733956835E-2</v>
      </c>
      <c r="AD88" s="6">
        <f>'Valor (Mensal)'!AD88/'Valor (Mensal)'!AD$10*100</f>
        <v>2.5286433215355917E-3</v>
      </c>
      <c r="AE88" s="6">
        <f>'Valor (Mensal)'!AE88/'Valor (Mensal)'!AE$10*100</f>
        <v>2.7585674151312189E-2</v>
      </c>
      <c r="AF88" s="6">
        <f>'Valor (Mensal)'!AF88/'Valor (Mensal)'!AF$10*100</f>
        <v>0.73613752825192991</v>
      </c>
      <c r="AG88" s="6">
        <f>'Valor (Mensal)'!AG88/'Valor (Mensal)'!AG$10*100</f>
        <v>0.20564564215583941</v>
      </c>
      <c r="AH88" s="6">
        <f>'Valor (Mensal)'!AH88/'Valor (Mensal)'!AH$10*100</f>
        <v>0.25472836349350148</v>
      </c>
      <c r="AI88" s="6">
        <f>'Valor (Mensal)'!AI88/'Valor (Mensal)'!AI$10*100</f>
        <v>1.2432645590058824E-2</v>
      </c>
      <c r="AJ88" s="6">
        <f>'Valor (Mensal)'!AJ88/'Valor (Mensal)'!AJ$10*100</f>
        <v>1.8438541239291888E-2</v>
      </c>
      <c r="AK88" s="6">
        <f>'Valor (Mensal)'!AK88/'Valor (Mensal)'!AK$10*100</f>
        <v>1.6248466681942895E-3</v>
      </c>
      <c r="AL88" s="6">
        <f>'Valor (Mensal)'!AL88/'Valor (Mensal)'!AL$10*100</f>
        <v>7.2643428357494714E-4</v>
      </c>
      <c r="AM88" s="6">
        <f>'Valor (Mensal)'!AM88/'Valor (Mensal)'!AM$10*100</f>
        <v>3.5013538646257707E-3</v>
      </c>
      <c r="AN88" s="6">
        <f>'Valor (Mensal)'!AN88/'Valor (Mensal)'!AN$10*100</f>
        <v>0.12511238412637807</v>
      </c>
      <c r="AO88" s="6">
        <f>'Valor (Mensal)'!AO88/'Valor (Mensal)'!AO$10*100</f>
        <v>5.0890288442340011E-3</v>
      </c>
      <c r="AP88" s="6">
        <f>'Valor (Mensal)'!AP88/'Valor (Mensal)'!AP$10*100</f>
        <v>6.5706729001351865E-3</v>
      </c>
      <c r="AQ88" s="6">
        <f>'Valor (Mensal)'!AQ88/'Valor (Mensal)'!AQ$10*100</f>
        <v>2.8106932025222238E-3</v>
      </c>
      <c r="AR88" s="6"/>
      <c r="AS88" s="6"/>
      <c r="AT88" s="6"/>
      <c r="AU88" s="6"/>
      <c r="AV88" s="6"/>
      <c r="AW88" s="6"/>
      <c r="AX88" s="6"/>
      <c r="AY88" s="6"/>
    </row>
    <row r="89" spans="2:51" outlineLevel="2" x14ac:dyDescent="0.25">
      <c r="B89" s="4" t="s">
        <v>59</v>
      </c>
      <c r="C89" s="5" t="s">
        <v>218</v>
      </c>
      <c r="D89" s="6">
        <v>6.1322749565180641E-2</v>
      </c>
      <c r="E89" s="6">
        <v>3.5683558561214394E-3</v>
      </c>
      <c r="F89" s="6">
        <v>1.0861054052265642E-2</v>
      </c>
      <c r="G89" s="6">
        <v>6.3364689702981522E-2</v>
      </c>
      <c r="H89" s="6">
        <v>2.5946841618777743E-2</v>
      </c>
      <c r="I89" s="6">
        <v>4.3847378617196509E-2</v>
      </c>
      <c r="J89" s="6">
        <v>8.5278573665615864E-2</v>
      </c>
      <c r="K89" s="6">
        <v>5.4735740756156129E-2</v>
      </c>
      <c r="L89" s="6">
        <v>2.044631764459532E-2</v>
      </c>
      <c r="M89" s="6">
        <v>6.349030710688057E-2</v>
      </c>
      <c r="N89" s="6">
        <v>0.17945659108357892</v>
      </c>
      <c r="O89" s="6">
        <v>0.166288780784071</v>
      </c>
      <c r="P89" s="6">
        <f>'Valor (Mensal)'!P89/'Valor (Mensal)'!P$10*100</f>
        <v>3.5719674162690569E-2</v>
      </c>
      <c r="Q89" s="6">
        <f>'Valor (Mensal)'!Q89/'Valor (Mensal)'!Q$10*100</f>
        <v>3.0406267922201406E-2</v>
      </c>
      <c r="R89" s="6">
        <f>'Valor (Mensal)'!R89/'Valor (Mensal)'!R$10*100</f>
        <v>0.13388996318942811</v>
      </c>
      <c r="S89" s="6">
        <f>'Valor (Mensal)'!S89/'Valor (Mensal)'!S$10*100</f>
        <v>5.3934572521698185E-2</v>
      </c>
      <c r="T89" s="6">
        <f>'Valor (Mensal)'!T89/'Valor (Mensal)'!T$10*100</f>
        <v>5.5720195752127367E-2</v>
      </c>
      <c r="U89" s="6">
        <f>'Valor (Mensal)'!U89/'Valor (Mensal)'!U$10*100</f>
        <v>0.16015733668972459</v>
      </c>
      <c r="V89" s="6">
        <f>'Valor (Mensal)'!V89/'Valor (Mensal)'!V$10*100</f>
        <v>0.2503597460674889</v>
      </c>
      <c r="W89" s="6">
        <f>'Valor (Mensal)'!W89/'Valor (Mensal)'!W$10*100</f>
        <v>6.8496763294745994E-2</v>
      </c>
      <c r="X89" s="6">
        <f>'Valor (Mensal)'!X89/'Valor (Mensal)'!X$10*100</f>
        <v>7.7289736144197138E-2</v>
      </c>
      <c r="Y89" s="6">
        <f>'Valor (Mensal)'!Y89/'Valor (Mensal)'!Y$10*100</f>
        <v>2.4198181963126685E-2</v>
      </c>
      <c r="Z89" s="6">
        <f>'Valor (Mensal)'!Z89/'Valor (Mensal)'!Z$10*100</f>
        <v>4.1514474015332641E-2</v>
      </c>
      <c r="AA89" s="6">
        <f>'Valor (Mensal)'!AA89/'Valor (Mensal)'!AA$10*100</f>
        <v>0.22848798579251386</v>
      </c>
      <c r="AB89" s="6">
        <f>'Valor (Mensal)'!AB89/'Valor (Mensal)'!AB$10*100</f>
        <v>0.13575499475508435</v>
      </c>
      <c r="AC89" s="6">
        <f>'Valor (Mensal)'!AC89/'Valor (Mensal)'!AC$10*100</f>
        <v>5.1374852251548711E-2</v>
      </c>
      <c r="AD89" s="6">
        <f>'Valor (Mensal)'!AD89/'Valor (Mensal)'!AD$10*100</f>
        <v>0.21202445629281258</v>
      </c>
      <c r="AE89" s="6">
        <f>'Valor (Mensal)'!AE89/'Valor (Mensal)'!AE$10*100</f>
        <v>2.4748990990784297E-2</v>
      </c>
      <c r="AF89" s="6">
        <f>'Valor (Mensal)'!AF89/'Valor (Mensal)'!AF$10*100</f>
        <v>1.2227432106089824E-3</v>
      </c>
      <c r="AG89" s="6">
        <f>'Valor (Mensal)'!AG89/'Valor (Mensal)'!AG$10*100</f>
        <v>7.4095711618260467E-3</v>
      </c>
      <c r="AH89" s="6">
        <f>'Valor (Mensal)'!AH89/'Valor (Mensal)'!AH$10*100</f>
        <v>7.4004650982058863E-3</v>
      </c>
      <c r="AI89" s="6">
        <f>'Valor (Mensal)'!AI89/'Valor (Mensal)'!AI$10*100</f>
        <v>4.3079694188955867E-2</v>
      </c>
      <c r="AJ89" s="6">
        <f>'Valor (Mensal)'!AJ89/'Valor (Mensal)'!AJ$10*100</f>
        <v>5.3127852569359018E-3</v>
      </c>
      <c r="AK89" s="6">
        <f>'Valor (Mensal)'!AK89/'Valor (Mensal)'!AK$10*100</f>
        <v>7.8908252629068115E-4</v>
      </c>
      <c r="AL89" s="6">
        <f>'Valor (Mensal)'!AL89/'Valor (Mensal)'!AL$10*100</f>
        <v>5.8001258207849592E-2</v>
      </c>
      <c r="AM89" s="6">
        <f>'Valor (Mensal)'!AM89/'Valor (Mensal)'!AM$10*100</f>
        <v>1.6384509099385935E-2</v>
      </c>
      <c r="AN89" s="6">
        <f>'Valor (Mensal)'!AN89/'Valor (Mensal)'!AN$10*100</f>
        <v>2.9361622098323069E-2</v>
      </c>
      <c r="AO89" s="6">
        <f>'Valor (Mensal)'!AO89/'Valor (Mensal)'!AO$10*100</f>
        <v>9.928706481896335E-2</v>
      </c>
      <c r="AP89" s="6">
        <f>'Valor (Mensal)'!AP89/'Valor (Mensal)'!AP$10*100</f>
        <v>9.9353664601482764E-3</v>
      </c>
      <c r="AQ89" s="6">
        <f>'Valor (Mensal)'!AQ89/'Valor (Mensal)'!AQ$10*100</f>
        <v>3.9929114636863848E-2</v>
      </c>
      <c r="AR89" s="6"/>
      <c r="AS89" s="6"/>
      <c r="AT89" s="6"/>
      <c r="AU89" s="6"/>
      <c r="AV89" s="6"/>
      <c r="AW89" s="6"/>
      <c r="AX89" s="6"/>
      <c r="AY89" s="6"/>
    </row>
    <row r="90" spans="2:51" outlineLevel="2" x14ac:dyDescent="0.25">
      <c r="B90" s="4" t="s">
        <v>60</v>
      </c>
      <c r="C90" s="5" t="s">
        <v>219</v>
      </c>
      <c r="D90" s="6">
        <v>1.3669680528299441E-2</v>
      </c>
      <c r="E90" s="6">
        <v>1.7697604140563903E-3</v>
      </c>
      <c r="F90" s="6">
        <v>6.5824418935994155E-3</v>
      </c>
      <c r="G90" s="6">
        <v>3.2816383355081052E-3</v>
      </c>
      <c r="H90" s="6">
        <v>9.2927419901062298E-3</v>
      </c>
      <c r="I90" s="6">
        <v>1.5995677044731989E-2</v>
      </c>
      <c r="J90" s="6">
        <v>6.4252887832490476E-3</v>
      </c>
      <c r="K90" s="6">
        <v>3.7220842988483337E-3</v>
      </c>
      <c r="L90" s="6">
        <v>4.8979973455752447E-4</v>
      </c>
      <c r="M90" s="6">
        <v>1.3324364736016205E-2</v>
      </c>
      <c r="N90" s="6">
        <v>2.2743930262816728E-4</v>
      </c>
      <c r="O90" s="6">
        <v>1.9448108883414979E-2</v>
      </c>
      <c r="P90" s="6">
        <f>'Valor (Mensal)'!P90/'Valor (Mensal)'!P$10*100</f>
        <v>2.9432483070795927E-2</v>
      </c>
      <c r="Q90" s="6">
        <f>'Valor (Mensal)'!Q90/'Valor (Mensal)'!Q$10*100</f>
        <v>8.5246744676787094E-3</v>
      </c>
      <c r="R90" s="6">
        <f>'Valor (Mensal)'!R90/'Valor (Mensal)'!R$10*100</f>
        <v>1.5472801500560003E-2</v>
      </c>
      <c r="S90" s="6">
        <f>'Valor (Mensal)'!S90/'Valor (Mensal)'!S$10*100</f>
        <v>2.5476916306675954E-2</v>
      </c>
      <c r="T90" s="6">
        <f>'Valor (Mensal)'!T90/'Valor (Mensal)'!T$10*100</f>
        <v>5.2301027392804627E-3</v>
      </c>
      <c r="U90" s="6">
        <f>'Valor (Mensal)'!U90/'Valor (Mensal)'!U$10*100</f>
        <v>1.0403024391700532E-2</v>
      </c>
      <c r="V90" s="6">
        <f>'Valor (Mensal)'!V90/'Valor (Mensal)'!V$10*100</f>
        <v>8.0529748296113146E-3</v>
      </c>
      <c r="W90" s="6">
        <f>'Valor (Mensal)'!W90/'Valor (Mensal)'!W$10*100</f>
        <v>6.890912421087074E-3</v>
      </c>
      <c r="X90" s="6">
        <f>'Valor (Mensal)'!X90/'Valor (Mensal)'!X$10*100</f>
        <v>1.4673414356445691E-3</v>
      </c>
      <c r="Y90" s="6">
        <f>'Valor (Mensal)'!Y90/'Valor (Mensal)'!Y$10*100</f>
        <v>3.3448007011539875E-3</v>
      </c>
      <c r="Z90" s="6">
        <f>'Valor (Mensal)'!Z90/'Valor (Mensal)'!Z$10*100</f>
        <v>7.2953529251259469E-3</v>
      </c>
      <c r="AA90" s="6">
        <f>'Valor (Mensal)'!AA90/'Valor (Mensal)'!AA$10*100</f>
        <v>3.2976511203015695E-2</v>
      </c>
      <c r="AB90" s="6">
        <f>'Valor (Mensal)'!AB90/'Valor (Mensal)'!AB$10*100</f>
        <v>4.0308977872658414E-3</v>
      </c>
      <c r="AC90" s="6">
        <f>'Valor (Mensal)'!AC90/'Valor (Mensal)'!AC$10*100</f>
        <v>2.9728273287794146E-2</v>
      </c>
      <c r="AD90" s="6">
        <f>'Valor (Mensal)'!AD90/'Valor (Mensal)'!AD$10*100</f>
        <v>1.6230680791895446E-2</v>
      </c>
      <c r="AE90" s="6">
        <f>'Valor (Mensal)'!AE90/'Valor (Mensal)'!AE$10*100</f>
        <v>1.5473948005627474E-2</v>
      </c>
      <c r="AF90" s="6">
        <f>'Valor (Mensal)'!AF90/'Valor (Mensal)'!AF$10*100</f>
        <v>5.0238522018997492E-3</v>
      </c>
      <c r="AG90" s="6">
        <f>'Valor (Mensal)'!AG90/'Valor (Mensal)'!AG$10*100</f>
        <v>2.5441258983360474E-2</v>
      </c>
      <c r="AH90" s="6">
        <f>'Valor (Mensal)'!AH90/'Valor (Mensal)'!AH$10*100</f>
        <v>4.1999688625417404E-3</v>
      </c>
      <c r="AI90" s="6">
        <f>'Valor (Mensal)'!AI90/'Valor (Mensal)'!AI$10*100</f>
        <v>1.3707708448668227E-2</v>
      </c>
      <c r="AJ90" s="6">
        <f>'Valor (Mensal)'!AJ90/'Valor (Mensal)'!AJ$10*100</f>
        <v>1.4246615535765915E-3</v>
      </c>
      <c r="AK90" s="6">
        <f>'Valor (Mensal)'!AK90/'Valor (Mensal)'!AK$10*100</f>
        <v>7.1424830556965028E-3</v>
      </c>
      <c r="AL90" s="6">
        <f>'Valor (Mensal)'!AL90/'Valor (Mensal)'!AL$10*100</f>
        <v>1.2679146380063479E-2</v>
      </c>
      <c r="AM90" s="6">
        <f>'Valor (Mensal)'!AM90/'Valor (Mensal)'!AM$10*100</f>
        <v>7.4711888020707025E-3</v>
      </c>
      <c r="AN90" s="6">
        <f>'Valor (Mensal)'!AN90/'Valor (Mensal)'!AN$10*100</f>
        <v>2.4058084382309004E-2</v>
      </c>
      <c r="AO90" s="6">
        <f>'Valor (Mensal)'!AO90/'Valor (Mensal)'!AO$10*100</f>
        <v>2.0456061698671216E-2</v>
      </c>
      <c r="AP90" s="6">
        <f>'Valor (Mensal)'!AP90/'Valor (Mensal)'!AP$10*100</f>
        <v>3.4940680033397307E-2</v>
      </c>
      <c r="AQ90" s="6">
        <f>'Valor (Mensal)'!AQ90/'Valor (Mensal)'!AQ$10*100</f>
        <v>4.38884250688765E-4</v>
      </c>
      <c r="AR90" s="6"/>
      <c r="AS90" s="6"/>
      <c r="AT90" s="6"/>
      <c r="AU90" s="6"/>
      <c r="AV90" s="6"/>
      <c r="AW90" s="6"/>
      <c r="AX90" s="6"/>
      <c r="AY90" s="6"/>
    </row>
    <row r="91" spans="2:51" ht="22.5" outlineLevel="2" x14ac:dyDescent="0.25">
      <c r="B91" s="4" t="s">
        <v>61</v>
      </c>
      <c r="C91" s="5" t="s">
        <v>220</v>
      </c>
      <c r="D91" s="6">
        <v>4.5032398038043542E-2</v>
      </c>
      <c r="E91" s="6">
        <v>3.315622332038505E-2</v>
      </c>
      <c r="F91" s="6">
        <v>5.4020523259125125E-2</v>
      </c>
      <c r="G91" s="6">
        <v>6.8503229593656581E-2</v>
      </c>
      <c r="H91" s="6">
        <v>3.8362390905394651E-2</v>
      </c>
      <c r="I91" s="6">
        <v>5.2016388591332702E-2</v>
      </c>
      <c r="J91" s="6">
        <v>6.7891843457175152E-2</v>
      </c>
      <c r="K91" s="6">
        <v>4.8333878026754977E-2</v>
      </c>
      <c r="L91" s="6">
        <v>6.0409635564210348E-2</v>
      </c>
      <c r="M91" s="6">
        <v>4.8226919064480317E-2</v>
      </c>
      <c r="N91" s="6">
        <v>4.9271394072534426E-2</v>
      </c>
      <c r="O91" s="6">
        <v>2.8799580763384396E-2</v>
      </c>
      <c r="P91" s="6">
        <f>'Valor (Mensal)'!P91/'Valor (Mensal)'!P$10*100</f>
        <v>4.6667502531648489E-2</v>
      </c>
      <c r="Q91" s="6">
        <f>'Valor (Mensal)'!Q91/'Valor (Mensal)'!Q$10*100</f>
        <v>7.5252066124840616E-2</v>
      </c>
      <c r="R91" s="6">
        <f>'Valor (Mensal)'!R91/'Valor (Mensal)'!R$10*100</f>
        <v>4.3911813348292618E-2</v>
      </c>
      <c r="S91" s="6">
        <f>'Valor (Mensal)'!S91/'Valor (Mensal)'!S$10*100</f>
        <v>5.915414413696226E-2</v>
      </c>
      <c r="T91" s="6">
        <f>'Valor (Mensal)'!T91/'Valor (Mensal)'!T$10*100</f>
        <v>3.2716788884779073E-2</v>
      </c>
      <c r="U91" s="6">
        <f>'Valor (Mensal)'!U91/'Valor (Mensal)'!U$10*100</f>
        <v>2.5111197951966827E-2</v>
      </c>
      <c r="V91" s="6">
        <f>'Valor (Mensal)'!V91/'Valor (Mensal)'!V$10*100</f>
        <v>2.692387516334729E-2</v>
      </c>
      <c r="W91" s="6">
        <f>'Valor (Mensal)'!W91/'Valor (Mensal)'!W$10*100</f>
        <v>3.9125212535278064E-2</v>
      </c>
      <c r="X91" s="6">
        <f>'Valor (Mensal)'!X91/'Valor (Mensal)'!X$10*100</f>
        <v>2.5456077488309723E-2</v>
      </c>
      <c r="Y91" s="6">
        <f>'Valor (Mensal)'!Y91/'Valor (Mensal)'!Y$10*100</f>
        <v>2.0406002732069852E-2</v>
      </c>
      <c r="Z91" s="6">
        <f>'Valor (Mensal)'!Z91/'Valor (Mensal)'!Z$10*100</f>
        <v>2.336546449226946E-2</v>
      </c>
      <c r="AA91" s="6">
        <f>'Valor (Mensal)'!AA91/'Valor (Mensal)'!AA$10*100</f>
        <v>6.77924568387301E-2</v>
      </c>
      <c r="AB91" s="6">
        <f>'Valor (Mensal)'!AB91/'Valor (Mensal)'!AB$10*100</f>
        <v>0.10858551996880124</v>
      </c>
      <c r="AC91" s="6">
        <f>'Valor (Mensal)'!AC91/'Valor (Mensal)'!AC$10*100</f>
        <v>9.336245610649678E-2</v>
      </c>
      <c r="AD91" s="6">
        <f>'Valor (Mensal)'!AD91/'Valor (Mensal)'!AD$10*100</f>
        <v>0.11972837115013601</v>
      </c>
      <c r="AE91" s="6">
        <f>'Valor (Mensal)'!AE91/'Valor (Mensal)'!AE$10*100</f>
        <v>9.5557368939810441E-2</v>
      </c>
      <c r="AF91" s="6">
        <f>'Valor (Mensal)'!AF91/'Valor (Mensal)'!AF$10*100</f>
        <v>0.10545199663561207</v>
      </c>
      <c r="AG91" s="6">
        <f>'Valor (Mensal)'!AG91/'Valor (Mensal)'!AG$10*100</f>
        <v>9.4720083387663523E-2</v>
      </c>
      <c r="AH91" s="6">
        <f>'Valor (Mensal)'!AH91/'Valor (Mensal)'!AH$10*100</f>
        <v>0.11034678796943817</v>
      </c>
      <c r="AI91" s="6">
        <f>'Valor (Mensal)'!AI91/'Valor (Mensal)'!AI$10*100</f>
        <v>0.1466243730914143</v>
      </c>
      <c r="AJ91" s="6">
        <f>'Valor (Mensal)'!AJ91/'Valor (Mensal)'!AJ$10*100</f>
        <v>5.5715564366605984E-2</v>
      </c>
      <c r="AK91" s="6">
        <f>'Valor (Mensal)'!AK91/'Valor (Mensal)'!AK$10*100</f>
        <v>0.1109901439923226</v>
      </c>
      <c r="AL91" s="6">
        <f>'Valor (Mensal)'!AL91/'Valor (Mensal)'!AL$10*100</f>
        <v>0.14234857272867296</v>
      </c>
      <c r="AM91" s="6">
        <f>'Valor (Mensal)'!AM91/'Valor (Mensal)'!AM$10*100</f>
        <v>0.11786413415681264</v>
      </c>
      <c r="AN91" s="6">
        <f>'Valor (Mensal)'!AN91/'Valor (Mensal)'!AN$10*100</f>
        <v>0.12070578724715014</v>
      </c>
      <c r="AO91" s="6">
        <f>'Valor (Mensal)'!AO91/'Valor (Mensal)'!AO$10*100</f>
        <v>0.14876358166449277</v>
      </c>
      <c r="AP91" s="6">
        <f>'Valor (Mensal)'!AP91/'Valor (Mensal)'!AP$10*100</f>
        <v>0.13780960912986018</v>
      </c>
      <c r="AQ91" s="6">
        <f>'Valor (Mensal)'!AQ91/'Valor (Mensal)'!AQ$10*100</f>
        <v>0.14924396494530012</v>
      </c>
      <c r="AR91" s="6"/>
      <c r="AS91" s="6"/>
      <c r="AT91" s="6"/>
      <c r="AU91" s="6"/>
      <c r="AV91" s="6"/>
      <c r="AW91" s="6"/>
      <c r="AX91" s="6"/>
      <c r="AY91" s="6"/>
    </row>
    <row r="92" spans="2:51" ht="22.5" outlineLevel="2" x14ac:dyDescent="0.25">
      <c r="B92" s="4" t="s">
        <v>62</v>
      </c>
      <c r="C92" s="5" t="s">
        <v>221</v>
      </c>
      <c r="D92" s="6">
        <v>9.4893742806529291E-2</v>
      </c>
      <c r="E92" s="6">
        <v>7.3410176101071645E-2</v>
      </c>
      <c r="F92" s="6">
        <v>7.3135180700661273E-2</v>
      </c>
      <c r="G92" s="6">
        <v>9.1915243069370781E-2</v>
      </c>
      <c r="H92" s="6">
        <v>5.460643875195724E-2</v>
      </c>
      <c r="I92" s="6">
        <v>4.423364279588686E-2</v>
      </c>
      <c r="J92" s="6">
        <v>3.626312044780243E-2</v>
      </c>
      <c r="K92" s="6">
        <v>5.1920215850192186E-2</v>
      </c>
      <c r="L92" s="6">
        <v>7.1600908435807936E-2</v>
      </c>
      <c r="M92" s="6">
        <v>4.1330060007284418E-2</v>
      </c>
      <c r="N92" s="6">
        <v>0.10897067830136682</v>
      </c>
      <c r="O92" s="6">
        <v>8.0628104206177248E-2</v>
      </c>
      <c r="P92" s="6">
        <f>'Valor (Mensal)'!P92/'Valor (Mensal)'!P$10*100</f>
        <v>7.3950207387639383E-2</v>
      </c>
      <c r="Q92" s="6">
        <f>'Valor (Mensal)'!Q92/'Valor (Mensal)'!Q$10*100</f>
        <v>8.9632637292575659E-2</v>
      </c>
      <c r="R92" s="6">
        <f>'Valor (Mensal)'!R92/'Valor (Mensal)'!R$10*100</f>
        <v>5.1617742591173271E-2</v>
      </c>
      <c r="S92" s="6">
        <f>'Valor (Mensal)'!S92/'Valor (Mensal)'!S$10*100</f>
        <v>4.5200622925272688E-2</v>
      </c>
      <c r="T92" s="6">
        <f>'Valor (Mensal)'!T92/'Valor (Mensal)'!T$10*100</f>
        <v>3.521339244741211E-2</v>
      </c>
      <c r="U92" s="6">
        <f>'Valor (Mensal)'!U92/'Valor (Mensal)'!U$10*100</f>
        <v>1.9075257984521757E-2</v>
      </c>
      <c r="V92" s="6">
        <f>'Valor (Mensal)'!V92/'Valor (Mensal)'!V$10*100</f>
        <v>4.172850845558651E-2</v>
      </c>
      <c r="W92" s="6">
        <f>'Valor (Mensal)'!W92/'Valor (Mensal)'!W$10*100</f>
        <v>4.1287615610597524E-2</v>
      </c>
      <c r="X92" s="6">
        <f>'Valor (Mensal)'!X92/'Valor (Mensal)'!X$10*100</f>
        <v>3.3728871797306784E-2</v>
      </c>
      <c r="Y92" s="6">
        <f>'Valor (Mensal)'!Y92/'Valor (Mensal)'!Y$10*100</f>
        <v>3.924002017618973E-2</v>
      </c>
      <c r="Z92" s="6">
        <f>'Valor (Mensal)'!Z92/'Valor (Mensal)'!Z$10*100</f>
        <v>2.4290877540681002E-2</v>
      </c>
      <c r="AA92" s="6">
        <f>'Valor (Mensal)'!AA92/'Valor (Mensal)'!AA$10*100</f>
        <v>0.10532558820159972</v>
      </c>
      <c r="AB92" s="6">
        <f>'Valor (Mensal)'!AB92/'Valor (Mensal)'!AB$10*100</f>
        <v>3.6648892690986229E-2</v>
      </c>
      <c r="AC92" s="6">
        <f>'Valor (Mensal)'!AC92/'Valor (Mensal)'!AC$10*100</f>
        <v>9.2088558935560449E-2</v>
      </c>
      <c r="AD92" s="6">
        <f>'Valor (Mensal)'!AD92/'Valor (Mensal)'!AD$10*100</f>
        <v>6.4263688492276066E-2</v>
      </c>
      <c r="AE92" s="6">
        <f>'Valor (Mensal)'!AE92/'Valor (Mensal)'!AE$10*100</f>
        <v>3.5503065481474791E-2</v>
      </c>
      <c r="AF92" s="6">
        <f>'Valor (Mensal)'!AF92/'Valor (Mensal)'!AF$10*100</f>
        <v>3.9021226148374541E-2</v>
      </c>
      <c r="AG92" s="6">
        <f>'Valor (Mensal)'!AG92/'Valor (Mensal)'!AG$10*100</f>
        <v>4.1305288142218184E-2</v>
      </c>
      <c r="AH92" s="6">
        <f>'Valor (Mensal)'!AH92/'Valor (Mensal)'!AH$10*100</f>
        <v>3.2949443978836916E-2</v>
      </c>
      <c r="AI92" s="6">
        <f>'Valor (Mensal)'!AI92/'Valor (Mensal)'!AI$10*100</f>
        <v>4.2063013861496433E-2</v>
      </c>
      <c r="AJ92" s="6">
        <f>'Valor (Mensal)'!AJ92/'Valor (Mensal)'!AJ$10*100</f>
        <v>4.438392878052011E-2</v>
      </c>
      <c r="AK92" s="6">
        <f>'Valor (Mensal)'!AK92/'Valor (Mensal)'!AK$10*100</f>
        <v>5.17776811025095E-2</v>
      </c>
      <c r="AL92" s="6">
        <f>'Valor (Mensal)'!AL92/'Valor (Mensal)'!AL$10*100</f>
        <v>7.4502225844371883E-2</v>
      </c>
      <c r="AM92" s="6">
        <f>'Valor (Mensal)'!AM92/'Valor (Mensal)'!AM$10*100</f>
        <v>6.2691352897043029E-2</v>
      </c>
      <c r="AN92" s="6">
        <f>'Valor (Mensal)'!AN92/'Valor (Mensal)'!AN$10*100</f>
        <v>6.7898214437944096E-2</v>
      </c>
      <c r="AO92" s="6">
        <f>'Valor (Mensal)'!AO92/'Valor (Mensal)'!AO$10*100</f>
        <v>5.6871629813461742E-2</v>
      </c>
      <c r="AP92" s="6">
        <f>'Valor (Mensal)'!AP92/'Valor (Mensal)'!AP$10*100</f>
        <v>6.6077807318280113E-2</v>
      </c>
      <c r="AQ92" s="6">
        <f>'Valor (Mensal)'!AQ92/'Valor (Mensal)'!AQ$10*100</f>
        <v>5.3040561485688593E-2</v>
      </c>
      <c r="AR92" s="6"/>
      <c r="AS92" s="6"/>
      <c r="AT92" s="6"/>
      <c r="AU92" s="6"/>
      <c r="AV92" s="6"/>
      <c r="AW92" s="6"/>
      <c r="AX92" s="6"/>
      <c r="AY92" s="6"/>
    </row>
    <row r="93" spans="2:51" ht="22.5" outlineLevel="2" x14ac:dyDescent="0.25">
      <c r="B93" s="4" t="s">
        <v>63</v>
      </c>
      <c r="C93" s="5" t="s">
        <v>222</v>
      </c>
      <c r="D93" s="6">
        <v>0.57470743099413624</v>
      </c>
      <c r="E93" s="6">
        <v>0.39675823153142903</v>
      </c>
      <c r="F93" s="6">
        <v>0.32483037760674593</v>
      </c>
      <c r="G93" s="6">
        <v>0.41944439947800249</v>
      </c>
      <c r="H93" s="6">
        <v>0.36997064833041549</v>
      </c>
      <c r="I93" s="6">
        <v>0.37952946743276911</v>
      </c>
      <c r="J93" s="6">
        <v>0.2904357982737526</v>
      </c>
      <c r="K93" s="6">
        <v>0.2874850536894531</v>
      </c>
      <c r="L93" s="6">
        <v>0.2895415572778367</v>
      </c>
      <c r="M93" s="6">
        <v>0.33939729427409793</v>
      </c>
      <c r="N93" s="6">
        <v>0.34593004845518643</v>
      </c>
      <c r="O93" s="6">
        <v>0.48962691374413791</v>
      </c>
      <c r="P93" s="6">
        <f>'Valor (Mensal)'!P93/'Valor (Mensal)'!P$10*100</f>
        <v>0.48065606800415323</v>
      </c>
      <c r="Q93" s="6">
        <f>'Valor (Mensal)'!Q93/'Valor (Mensal)'!Q$10*100</f>
        <v>0.41908821160900916</v>
      </c>
      <c r="R93" s="6">
        <f>'Valor (Mensal)'!R93/'Valor (Mensal)'!R$10*100</f>
        <v>0.39414056058315372</v>
      </c>
      <c r="S93" s="6">
        <f>'Valor (Mensal)'!S93/'Valor (Mensal)'!S$10*100</f>
        <v>0.33238151440207514</v>
      </c>
      <c r="T93" s="6">
        <f>'Valor (Mensal)'!T93/'Valor (Mensal)'!T$10*100</f>
        <v>0.29541487550723156</v>
      </c>
      <c r="U93" s="6">
        <f>'Valor (Mensal)'!U93/'Valor (Mensal)'!U$10*100</f>
        <v>0.16308265230409055</v>
      </c>
      <c r="V93" s="6">
        <f>'Valor (Mensal)'!V93/'Valor (Mensal)'!V$10*100</f>
        <v>0.41430859798445685</v>
      </c>
      <c r="W93" s="6">
        <f>'Valor (Mensal)'!W93/'Valor (Mensal)'!W$10*100</f>
        <v>0.60952872886300147</v>
      </c>
      <c r="X93" s="6">
        <f>'Valor (Mensal)'!X93/'Valor (Mensal)'!X$10*100</f>
        <v>0.31807521000906441</v>
      </c>
      <c r="Y93" s="6">
        <f>'Valor (Mensal)'!Y93/'Valor (Mensal)'!Y$10*100</f>
        <v>0.46685006044134791</v>
      </c>
      <c r="Z93" s="6">
        <f>'Valor (Mensal)'!Z93/'Valor (Mensal)'!Z$10*100</f>
        <v>0.69624104873153325</v>
      </c>
      <c r="AA93" s="6">
        <f>'Valor (Mensal)'!AA93/'Valor (Mensal)'!AA$10*100</f>
        <v>0.49998173491415931</v>
      </c>
      <c r="AB93" s="6">
        <f>'Valor (Mensal)'!AB93/'Valor (Mensal)'!AB$10*100</f>
        <v>0.51026323022351039</v>
      </c>
      <c r="AC93" s="6">
        <f>'Valor (Mensal)'!AC93/'Valor (Mensal)'!AC$10*100</f>
        <v>0.6365395861156945</v>
      </c>
      <c r="AD93" s="6">
        <f>'Valor (Mensal)'!AD93/'Valor (Mensal)'!AD$10*100</f>
        <v>1.5219020723199135</v>
      </c>
      <c r="AE93" s="6">
        <f>'Valor (Mensal)'!AE93/'Valor (Mensal)'!AE$10*100</f>
        <v>0.33181681848811301</v>
      </c>
      <c r="AF93" s="6">
        <f>'Valor (Mensal)'!AF93/'Valor (Mensal)'!AF$10*100</f>
        <v>0.31420268621431352</v>
      </c>
      <c r="AG93" s="6">
        <f>'Valor (Mensal)'!AG93/'Valor (Mensal)'!AG$10*100</f>
        <v>0.84310835868926381</v>
      </c>
      <c r="AH93" s="6">
        <f>'Valor (Mensal)'!AH93/'Valor (Mensal)'!AH$10*100</f>
        <v>0.25259374411678392</v>
      </c>
      <c r="AI93" s="6">
        <f>'Valor (Mensal)'!AI93/'Valor (Mensal)'!AI$10*100</f>
        <v>0.2899505691675614</v>
      </c>
      <c r="AJ93" s="6">
        <f>'Valor (Mensal)'!AJ93/'Valor (Mensal)'!AJ$10*100</f>
        <v>0.22766019050425271</v>
      </c>
      <c r="AK93" s="6">
        <f>'Valor (Mensal)'!AK93/'Valor (Mensal)'!AK$10*100</f>
        <v>0.41877313485374151</v>
      </c>
      <c r="AL93" s="6">
        <f>'Valor (Mensal)'!AL93/'Valor (Mensal)'!AL$10*100</f>
        <v>0.39981278401691867</v>
      </c>
      <c r="AM93" s="6">
        <f>'Valor (Mensal)'!AM93/'Valor (Mensal)'!AM$10*100</f>
        <v>0.38312408871547055</v>
      </c>
      <c r="AN93" s="6">
        <f>'Valor (Mensal)'!AN93/'Valor (Mensal)'!AN$10*100</f>
        <v>0.51639284092280746</v>
      </c>
      <c r="AO93" s="6">
        <f>'Valor (Mensal)'!AO93/'Valor (Mensal)'!AO$10*100</f>
        <v>0.40571162352850765</v>
      </c>
      <c r="AP93" s="6">
        <f>'Valor (Mensal)'!AP93/'Valor (Mensal)'!AP$10*100</f>
        <v>0.49891200284558945</v>
      </c>
      <c r="AQ93" s="6">
        <f>'Valor (Mensal)'!AQ93/'Valor (Mensal)'!AQ$10*100</f>
        <v>0.27294914178088614</v>
      </c>
      <c r="AR93" s="6"/>
      <c r="AS93" s="6"/>
      <c r="AT93" s="6"/>
      <c r="AU93" s="6"/>
      <c r="AV93" s="6"/>
      <c r="AW93" s="6"/>
      <c r="AX93" s="6"/>
      <c r="AY93" s="6"/>
    </row>
    <row r="94" spans="2:51" outlineLevel="2" x14ac:dyDescent="0.25">
      <c r="B94" s="4"/>
      <c r="C94" s="33" t="s">
        <v>314</v>
      </c>
      <c r="D94" s="6">
        <v>1.173721567040706</v>
      </c>
      <c r="E94" s="6">
        <v>0.76082464435779129</v>
      </c>
      <c r="F94" s="6">
        <v>2.0392567515800462</v>
      </c>
      <c r="G94" s="6">
        <v>1.8602948290216106</v>
      </c>
      <c r="H94" s="6">
        <v>0.94640153599781085</v>
      </c>
      <c r="I94" s="6">
        <v>0.88307137859260521</v>
      </c>
      <c r="J94" s="6">
        <v>9.1772051907956287E-2</v>
      </c>
      <c r="K94" s="6">
        <v>2.3310731901782514E-2</v>
      </c>
      <c r="L94" s="6">
        <v>1.7864435335574639E-2</v>
      </c>
      <c r="M94" s="6">
        <v>1.7470151061394941E-2</v>
      </c>
      <c r="N94" s="6">
        <v>8.055254117638435E-3</v>
      </c>
      <c r="O94" s="6">
        <v>2.5886091621760917E-2</v>
      </c>
      <c r="P94" s="6">
        <f>'Valor (Mensal)'!P94/'Valor (Mensal)'!P$10*100</f>
        <v>0.82538175895483179</v>
      </c>
      <c r="Q94" s="6">
        <f>'Valor (Mensal)'!Q94/'Valor (Mensal)'!Q$10*100</f>
        <v>2.7561999002506075E-2</v>
      </c>
      <c r="R94" s="6">
        <f>'Valor (Mensal)'!R94/'Valor (Mensal)'!R$10*100</f>
        <v>1.3668733958485506</v>
      </c>
      <c r="S94" s="6">
        <f>'Valor (Mensal)'!S94/'Valor (Mensal)'!S$10*100</f>
        <v>0.75028179231330028</v>
      </c>
      <c r="T94" s="6">
        <f>'Valor (Mensal)'!T94/'Valor (Mensal)'!T$10*100</f>
        <v>0.32888051750451808</v>
      </c>
      <c r="U94" s="6">
        <f>'Valor (Mensal)'!U94/'Valor (Mensal)'!U$10*100</f>
        <v>0.23149614797266888</v>
      </c>
      <c r="V94" s="6">
        <f>'Valor (Mensal)'!V94/'Valor (Mensal)'!V$10*100</f>
        <v>2.5508978897098404E-2</v>
      </c>
      <c r="W94" s="6">
        <f>'Valor (Mensal)'!W94/'Valor (Mensal)'!W$10*100</f>
        <v>0.58341248119805367</v>
      </c>
      <c r="X94" s="6">
        <f>'Valor (Mensal)'!X94/'Valor (Mensal)'!X$10*100</f>
        <v>0.20083699674448971</v>
      </c>
      <c r="Y94" s="6">
        <f>'Valor (Mensal)'!Y94/'Valor (Mensal)'!Y$10*100</f>
        <v>0.11306560413918035</v>
      </c>
      <c r="Z94" s="6">
        <f>'Valor (Mensal)'!Z94/'Valor (Mensal)'!Z$10*100</f>
        <v>0.17757594588370318</v>
      </c>
      <c r="AA94" s="6">
        <f>'Valor (Mensal)'!AA94/'Valor (Mensal)'!AA$10*100</f>
        <v>0.76382407102408445</v>
      </c>
      <c r="AB94" s="6">
        <f>'Valor (Mensal)'!AB94/'Valor (Mensal)'!AB$10*100</f>
        <v>0.46015483964396775</v>
      </c>
      <c r="AC94" s="6">
        <f>'Valor (Mensal)'!AC94/'Valor (Mensal)'!AC$10*100</f>
        <v>0.45191839226344876</v>
      </c>
      <c r="AD94" s="6">
        <f>'Valor (Mensal)'!AD94/'Valor (Mensal)'!AD$10*100</f>
        <v>0.40214323494314586</v>
      </c>
      <c r="AE94" s="6">
        <f>'Valor (Mensal)'!AE94/'Valor (Mensal)'!AE$10*100</f>
        <v>2.5983339946121613E-2</v>
      </c>
      <c r="AF94" s="6">
        <f>'Valor (Mensal)'!AF94/'Valor (Mensal)'!AF$10*100</f>
        <v>1.7294109427268198E-2</v>
      </c>
      <c r="AG94" s="6">
        <f>'Valor (Mensal)'!AG94/'Valor (Mensal)'!AG$10*100</f>
        <v>0.24011037015410497</v>
      </c>
      <c r="AH94" s="6">
        <f>'Valor (Mensal)'!AH94/'Valor (Mensal)'!AH$10*100</f>
        <v>0.10286746784565035</v>
      </c>
      <c r="AI94" s="6">
        <f>'Valor (Mensal)'!AI94/'Valor (Mensal)'!AI$10*100</f>
        <v>1.7375385576227656E-2</v>
      </c>
      <c r="AJ94" s="6">
        <f>'Valor (Mensal)'!AJ94/'Valor (Mensal)'!AJ$10*100</f>
        <v>0.50320773374667294</v>
      </c>
      <c r="AK94" s="6">
        <f>'Valor (Mensal)'!AK94/'Valor (Mensal)'!AK$10*100</f>
        <v>0.2559774966564603</v>
      </c>
      <c r="AL94" s="6">
        <f>'Valor (Mensal)'!AL94/'Valor (Mensal)'!AL$10*100</f>
        <v>0.13401781940147914</v>
      </c>
      <c r="AM94" s="6">
        <f>'Valor (Mensal)'!AM94/'Valor (Mensal)'!AM$10*100</f>
        <v>2.1359186921301895E-2</v>
      </c>
      <c r="AN94" s="6">
        <f>'Valor (Mensal)'!AN94/'Valor (Mensal)'!AN$10*100</f>
        <v>2.4539659883490033E-2</v>
      </c>
      <c r="AO94" s="6">
        <f>'Valor (Mensal)'!AO94/'Valor (Mensal)'!AO$10*100</f>
        <v>0.11744664821890852</v>
      </c>
      <c r="AP94" s="6">
        <f>'Valor (Mensal)'!AP94/'Valor (Mensal)'!AP$10*100</f>
        <v>2.4196413937466545E-2</v>
      </c>
      <c r="AQ94" s="6">
        <f>'Valor (Mensal)'!AQ94/'Valor (Mensal)'!AQ$10*100</f>
        <v>0.28718242462846189</v>
      </c>
      <c r="AR94" s="6"/>
      <c r="AS94" s="6"/>
      <c r="AT94" s="6"/>
      <c r="AU94" s="6"/>
      <c r="AV94" s="6"/>
      <c r="AW94" s="6"/>
      <c r="AX94" s="6"/>
      <c r="AY94" s="6"/>
    </row>
    <row r="95" spans="2:51" outlineLevel="1" x14ac:dyDescent="0.25">
      <c r="B95" s="16">
        <v>25</v>
      </c>
      <c r="C95" s="17" t="s">
        <v>223</v>
      </c>
      <c r="D95" s="30">
        <v>2.3094297428768189</v>
      </c>
      <c r="E95" s="30">
        <v>2.3325794873294883</v>
      </c>
      <c r="F95" s="30">
        <v>1.805775320461954</v>
      </c>
      <c r="G95" s="30">
        <v>1.8291376016602567</v>
      </c>
      <c r="H95" s="30">
        <v>1.5670667299118191</v>
      </c>
      <c r="I95" s="30">
        <v>1.5613761014414196</v>
      </c>
      <c r="J95" s="30">
        <v>1.4265446133199806</v>
      </c>
      <c r="K95" s="30">
        <v>1.3605351243303743</v>
      </c>
      <c r="L95" s="30">
        <v>1.5803878902990052</v>
      </c>
      <c r="M95" s="30">
        <v>1.807651275554693</v>
      </c>
      <c r="N95" s="30">
        <v>2.0605591191853154</v>
      </c>
      <c r="O95" s="30">
        <v>2.2787536302793749</v>
      </c>
      <c r="P95" s="30">
        <f>'Valor (Mensal)'!P95/'Valor (Mensal)'!P$10*100</f>
        <v>2.524781003186447</v>
      </c>
      <c r="Q95" s="30">
        <f>'Valor (Mensal)'!Q95/'Valor (Mensal)'!Q$10*100</f>
        <v>2.6894951496320223</v>
      </c>
      <c r="R95" s="30">
        <f>'Valor (Mensal)'!R95/'Valor (Mensal)'!R$10*100</f>
        <v>2.1972738554424045</v>
      </c>
      <c r="S95" s="30">
        <f>'Valor (Mensal)'!S95/'Valor (Mensal)'!S$10*100</f>
        <v>1.902978253831646</v>
      </c>
      <c r="T95" s="30">
        <f>'Valor (Mensal)'!T95/'Valor (Mensal)'!T$10*100</f>
        <v>1.3967337163661115</v>
      </c>
      <c r="U95" s="30">
        <f>'Valor (Mensal)'!U95/'Valor (Mensal)'!U$10*100</f>
        <v>0.7594860845975745</v>
      </c>
      <c r="V95" s="30">
        <f>'Valor (Mensal)'!V95/'Valor (Mensal)'!V$10*100</f>
        <v>1.4616807332625725</v>
      </c>
      <c r="W95" s="30">
        <f>'Valor (Mensal)'!W95/'Valor (Mensal)'!W$10*100</f>
        <v>1.3271201749039045</v>
      </c>
      <c r="X95" s="30">
        <f>'Valor (Mensal)'!X95/'Valor (Mensal)'!X$10*100</f>
        <v>1.4238844547152263</v>
      </c>
      <c r="Y95" s="30">
        <f>'Valor (Mensal)'!Y95/'Valor (Mensal)'!Y$10*100</f>
        <v>0.93681121833797609</v>
      </c>
      <c r="Z95" s="30">
        <f>'Valor (Mensal)'!Z95/'Valor (Mensal)'!Z$10*100</f>
        <v>1.2911996707524029</v>
      </c>
      <c r="AA95" s="30">
        <f>'Valor (Mensal)'!AA95/'Valor (Mensal)'!AA$10*100</f>
        <v>2.7014950395004971</v>
      </c>
      <c r="AB95" s="30">
        <f>'Valor (Mensal)'!AB95/'Valor (Mensal)'!AB$10*100</f>
        <v>2.4498604893011362</v>
      </c>
      <c r="AC95" s="30">
        <f>'Valor (Mensal)'!AC95/'Valor (Mensal)'!AC$10*100</f>
        <v>2.9466320243368331</v>
      </c>
      <c r="AD95" s="30">
        <f>'Valor (Mensal)'!AD95/'Valor (Mensal)'!AD$10*100</f>
        <v>3.0359550839303995</v>
      </c>
      <c r="AE95" s="30">
        <f>'Valor (Mensal)'!AE95/'Valor (Mensal)'!AE$10*100</f>
        <v>1.7842130180467759</v>
      </c>
      <c r="AF95" s="30">
        <f>'Valor (Mensal)'!AF95/'Valor (Mensal)'!AF$10*100</f>
        <v>1.5950137719433184</v>
      </c>
      <c r="AG95" s="30">
        <f>'Valor (Mensal)'!AG95/'Valor (Mensal)'!AG$10*100</f>
        <v>1.3193200767128255</v>
      </c>
      <c r="AH95" s="30">
        <f>'Valor (Mensal)'!AH95/'Valor (Mensal)'!AH$10*100</f>
        <v>1.5210849351107083</v>
      </c>
      <c r="AI95" s="30">
        <f>'Valor (Mensal)'!AI95/'Valor (Mensal)'!AI$10*100</f>
        <v>1.6267696420463309</v>
      </c>
      <c r="AJ95" s="30">
        <f>'Valor (Mensal)'!AJ95/'Valor (Mensal)'!AJ$10*100</f>
        <v>1.5124313981009319</v>
      </c>
      <c r="AK95" s="30">
        <f>'Valor (Mensal)'!AK95/'Valor (Mensal)'!AK$10*100</f>
        <v>1.9025288309967099</v>
      </c>
      <c r="AL95" s="30">
        <f>'Valor (Mensal)'!AL95/'Valor (Mensal)'!AL$10*100</f>
        <v>2.5949738736349381</v>
      </c>
      <c r="AM95" s="30">
        <f>'Valor (Mensal)'!AM95/'Valor (Mensal)'!AM$10*100</f>
        <v>2.3189010269989643</v>
      </c>
      <c r="AN95" s="30">
        <f>'Valor (Mensal)'!AN95/'Valor (Mensal)'!AN$10*100</f>
        <v>2.3798534326048415</v>
      </c>
      <c r="AO95" s="30">
        <f>'Valor (Mensal)'!AO95/'Valor (Mensal)'!AO$10*100</f>
        <v>2.4035561450177672</v>
      </c>
      <c r="AP95" s="30">
        <f>'Valor (Mensal)'!AP95/'Valor (Mensal)'!AP$10*100</f>
        <v>2.7767464724343545</v>
      </c>
      <c r="AQ95" s="30">
        <f>'Valor (Mensal)'!AQ95/'Valor (Mensal)'!AQ$10*100</f>
        <v>1.8619213426994119</v>
      </c>
      <c r="AR95" s="30"/>
      <c r="AS95" s="30"/>
      <c r="AT95" s="30"/>
      <c r="AU95" s="30"/>
      <c r="AV95" s="30"/>
      <c r="AW95" s="30"/>
      <c r="AX95" s="30"/>
      <c r="AY95" s="30"/>
    </row>
    <row r="96" spans="2:51" outlineLevel="2" x14ac:dyDescent="0.25">
      <c r="B96" s="4" t="s">
        <v>64</v>
      </c>
      <c r="C96" s="5" t="s">
        <v>224</v>
      </c>
      <c r="D96" s="6">
        <v>1.7336245330764128</v>
      </c>
      <c r="E96" s="6">
        <v>1.7561133280291483</v>
      </c>
      <c r="F96" s="6">
        <v>1.3277189343848124</v>
      </c>
      <c r="G96" s="6">
        <v>1.2093840217688339</v>
      </c>
      <c r="H96" s="6">
        <v>0.99687378175330532</v>
      </c>
      <c r="I96" s="6">
        <v>1.1616912244963564</v>
      </c>
      <c r="J96" s="6">
        <v>1.0124908733677165</v>
      </c>
      <c r="K96" s="6">
        <v>0.93129909250883069</v>
      </c>
      <c r="L96" s="6">
        <v>1.1345964782583087</v>
      </c>
      <c r="M96" s="6">
        <v>1.2636524427812041</v>
      </c>
      <c r="N96" s="6">
        <v>1.4409328700231001</v>
      </c>
      <c r="O96" s="6">
        <v>1.5893278046274071</v>
      </c>
      <c r="P96" s="6">
        <f>'Valor (Mensal)'!P96/'Valor (Mensal)'!P$10*100</f>
        <v>1.9723861186279872</v>
      </c>
      <c r="Q96" s="6">
        <f>'Valor (Mensal)'!Q96/'Valor (Mensal)'!Q$10*100</f>
        <v>1.9958560670808023</v>
      </c>
      <c r="R96" s="6">
        <f>'Valor (Mensal)'!R96/'Valor (Mensal)'!R$10*100</f>
        <v>1.7446456960691019</v>
      </c>
      <c r="S96" s="6">
        <f>'Valor (Mensal)'!S96/'Valor (Mensal)'!S$10*100</f>
        <v>1.5250468439764409</v>
      </c>
      <c r="T96" s="6">
        <f>'Valor (Mensal)'!T96/'Valor (Mensal)'!T$10*100</f>
        <v>0.99788109999813779</v>
      </c>
      <c r="U96" s="6">
        <f>'Valor (Mensal)'!U96/'Valor (Mensal)'!U$10*100</f>
        <v>0.55372189538077798</v>
      </c>
      <c r="V96" s="6">
        <f>'Valor (Mensal)'!V96/'Valor (Mensal)'!V$10*100</f>
        <v>1.0641904921928251</v>
      </c>
      <c r="W96" s="6">
        <f>'Valor (Mensal)'!W96/'Valor (Mensal)'!W$10*100</f>
        <v>1.0068379225229847</v>
      </c>
      <c r="X96" s="6">
        <f>'Valor (Mensal)'!X96/'Valor (Mensal)'!X$10*100</f>
        <v>0.98258532952903865</v>
      </c>
      <c r="Y96" s="6">
        <f>'Valor (Mensal)'!Y96/'Valor (Mensal)'!Y$10*100</f>
        <v>0.63040924971557621</v>
      </c>
      <c r="Z96" s="6">
        <f>'Valor (Mensal)'!Z96/'Valor (Mensal)'!Z$10*100</f>
        <v>0.97945475195865495</v>
      </c>
      <c r="AA96" s="6">
        <f>'Valor (Mensal)'!AA96/'Valor (Mensal)'!AA$10*100</f>
        <v>2.0853050997319187</v>
      </c>
      <c r="AB96" s="6">
        <f>'Valor (Mensal)'!AB96/'Valor (Mensal)'!AB$10*100</f>
        <v>1.7217307835170017</v>
      </c>
      <c r="AC96" s="6">
        <f>'Valor (Mensal)'!AC96/'Valor (Mensal)'!AC$10*100</f>
        <v>2.1868954041695399</v>
      </c>
      <c r="AD96" s="6">
        <f>'Valor (Mensal)'!AD96/'Valor (Mensal)'!AD$10*100</f>
        <v>2.3791688392710846</v>
      </c>
      <c r="AE96" s="6">
        <f>'Valor (Mensal)'!AE96/'Valor (Mensal)'!AE$10*100</f>
        <v>1.2699896247087588</v>
      </c>
      <c r="AF96" s="6">
        <f>'Valor (Mensal)'!AF96/'Valor (Mensal)'!AF$10*100</f>
        <v>1.1034646736899616</v>
      </c>
      <c r="AG96" s="6">
        <f>'Valor (Mensal)'!AG96/'Valor (Mensal)'!AG$10*100</f>
        <v>0.98177464047500307</v>
      </c>
      <c r="AH96" s="6">
        <f>'Valor (Mensal)'!AH96/'Valor (Mensal)'!AH$10*100</f>
        <v>1.0842902979465303</v>
      </c>
      <c r="AI96" s="6">
        <f>'Valor (Mensal)'!AI96/'Valor (Mensal)'!AI$10*100</f>
        <v>1.201079554890089</v>
      </c>
      <c r="AJ96" s="6">
        <f>'Valor (Mensal)'!AJ96/'Valor (Mensal)'!AJ$10*100</f>
        <v>1.1361085849099319</v>
      </c>
      <c r="AK96" s="6">
        <f>'Valor (Mensal)'!AK96/'Valor (Mensal)'!AK$10*100</f>
        <v>1.3546539340494774</v>
      </c>
      <c r="AL96" s="6">
        <f>'Valor (Mensal)'!AL96/'Valor (Mensal)'!AL$10*100</f>
        <v>1.7694465472240148</v>
      </c>
      <c r="AM96" s="6">
        <f>'Valor (Mensal)'!AM96/'Valor (Mensal)'!AM$10*100</f>
        <v>1.7371466820262114</v>
      </c>
      <c r="AN96" s="6">
        <f>'Valor (Mensal)'!AN96/'Valor (Mensal)'!AN$10*100</f>
        <v>1.7585217208329496</v>
      </c>
      <c r="AO96" s="6">
        <f>'Valor (Mensal)'!AO96/'Valor (Mensal)'!AO$10*100</f>
        <v>1.9042668617106555</v>
      </c>
      <c r="AP96" s="6">
        <f>'Valor (Mensal)'!AP96/'Valor (Mensal)'!AP$10*100</f>
        <v>1.9996119549094242</v>
      </c>
      <c r="AQ96" s="6">
        <f>'Valor (Mensal)'!AQ96/'Valor (Mensal)'!AQ$10*100</f>
        <v>1.3418020281262071</v>
      </c>
      <c r="AR96" s="6"/>
      <c r="AS96" s="6"/>
      <c r="AT96" s="6"/>
      <c r="AU96" s="6"/>
      <c r="AV96" s="6"/>
      <c r="AW96" s="6"/>
      <c r="AX96" s="6"/>
      <c r="AY96" s="6"/>
    </row>
    <row r="97" spans="2:51" outlineLevel="2" x14ac:dyDescent="0.25">
      <c r="B97" s="4" t="s">
        <v>65</v>
      </c>
      <c r="C97" s="5" t="s">
        <v>225</v>
      </c>
      <c r="D97" s="6">
        <v>0.57580520980040595</v>
      </c>
      <c r="E97" s="6">
        <v>0.57645364439082314</v>
      </c>
      <c r="F97" s="6">
        <v>0.47805638607714168</v>
      </c>
      <c r="G97" s="6">
        <v>0.61975357989142299</v>
      </c>
      <c r="H97" s="6">
        <v>0.57018104880325826</v>
      </c>
      <c r="I97" s="6">
        <v>0.39967816433911141</v>
      </c>
      <c r="J97" s="6">
        <v>0.41405373995226413</v>
      </c>
      <c r="K97" s="6">
        <v>0.42923603182154363</v>
      </c>
      <c r="L97" s="6">
        <v>0.44579141204069661</v>
      </c>
      <c r="M97" s="6">
        <v>0.54399391207887149</v>
      </c>
      <c r="N97" s="6">
        <v>0.61794400579958109</v>
      </c>
      <c r="O97" s="6">
        <v>0.68942327714537699</v>
      </c>
      <c r="P97" s="6">
        <f>'Valor (Mensal)'!P97/'Valor (Mensal)'!P$10*100</f>
        <v>0.55239488455845986</v>
      </c>
      <c r="Q97" s="6">
        <f>'Valor (Mensal)'!Q97/'Valor (Mensal)'!Q$10*100</f>
        <v>0.69352523047151815</v>
      </c>
      <c r="R97" s="6">
        <f>'Valor (Mensal)'!R97/'Valor (Mensal)'!R$10*100</f>
        <v>0.45262815937330253</v>
      </c>
      <c r="S97" s="6">
        <f>'Valor (Mensal)'!S97/'Valor (Mensal)'!S$10*100</f>
        <v>0.37793140985520529</v>
      </c>
      <c r="T97" s="6">
        <f>'Valor (Mensal)'!T97/'Valor (Mensal)'!T$10*100</f>
        <v>0.39885261636797353</v>
      </c>
      <c r="U97" s="6">
        <f>'Valor (Mensal)'!U97/'Valor (Mensal)'!U$10*100</f>
        <v>0.20576418921679648</v>
      </c>
      <c r="V97" s="6">
        <f>'Valor (Mensal)'!V97/'Valor (Mensal)'!V$10*100</f>
        <v>0.39748405549776872</v>
      </c>
      <c r="W97" s="6">
        <f>'Valor (Mensal)'!W97/'Valor (Mensal)'!W$10*100</f>
        <v>0.32028225238091984</v>
      </c>
      <c r="X97" s="6">
        <f>'Valor (Mensal)'!X97/'Valor (Mensal)'!X$10*100</f>
        <v>0.44129614220747049</v>
      </c>
      <c r="Y97" s="6">
        <f>'Valor (Mensal)'!Y97/'Valor (Mensal)'!Y$10*100</f>
        <v>0.30639882286923042</v>
      </c>
      <c r="Z97" s="6">
        <f>'Valor (Mensal)'!Z97/'Valor (Mensal)'!Z$10*100</f>
        <v>0.31174082421506955</v>
      </c>
      <c r="AA97" s="6">
        <f>'Valor (Mensal)'!AA97/'Valor (Mensal)'!AA$10*100</f>
        <v>0.61616064117834546</v>
      </c>
      <c r="AB97" s="6">
        <f>'Valor (Mensal)'!AB97/'Valor (Mensal)'!AB$10*100</f>
        <v>0.7281139698522946</v>
      </c>
      <c r="AC97" s="6">
        <f>'Valor (Mensal)'!AC97/'Valor (Mensal)'!AC$10*100</f>
        <v>0.75973662016729326</v>
      </c>
      <c r="AD97" s="6">
        <f>'Valor (Mensal)'!AD97/'Valor (Mensal)'!AD$10*100</f>
        <v>0.65678624465931501</v>
      </c>
      <c r="AE97" s="6">
        <f>'Valor (Mensal)'!AE97/'Valor (Mensal)'!AE$10*100</f>
        <v>0.51422339333801725</v>
      </c>
      <c r="AF97" s="6">
        <f>'Valor (Mensal)'!AF97/'Valor (Mensal)'!AF$10*100</f>
        <v>0.49154580790731295</v>
      </c>
      <c r="AG97" s="6">
        <f>'Valor (Mensal)'!AG97/'Valor (Mensal)'!AG$10*100</f>
        <v>0.33754543623782257</v>
      </c>
      <c r="AH97" s="6">
        <f>'Valor (Mensal)'!AH97/'Valor (Mensal)'!AH$10*100</f>
        <v>0.4367881647278678</v>
      </c>
      <c r="AI97" s="6">
        <f>'Valor (Mensal)'!AI97/'Valor (Mensal)'!AI$10*100</f>
        <v>0.42568792400660882</v>
      </c>
      <c r="AJ97" s="6">
        <f>'Valor (Mensal)'!AJ97/'Valor (Mensal)'!AJ$10*100</f>
        <v>0.37631700713270727</v>
      </c>
      <c r="AK97" s="6">
        <f>'Valor (Mensal)'!AK97/'Valor (Mensal)'!AK$10*100</f>
        <v>0.54786732342637767</v>
      </c>
      <c r="AL97" s="6">
        <f>'Valor (Mensal)'!AL97/'Valor (Mensal)'!AL$10*100</f>
        <v>0.82546232815220377</v>
      </c>
      <c r="AM97" s="6">
        <f>'Valor (Mensal)'!AM97/'Valor (Mensal)'!AM$10*100</f>
        <v>0.58175434497275325</v>
      </c>
      <c r="AN97" s="6">
        <f>'Valor (Mensal)'!AN97/'Valor (Mensal)'!AN$10*100</f>
        <v>0.62125350101380539</v>
      </c>
      <c r="AO97" s="6">
        <f>'Valor (Mensal)'!AO97/'Valor (Mensal)'!AO$10*100</f>
        <v>0.4992892833071117</v>
      </c>
      <c r="AP97" s="6">
        <f>'Valor (Mensal)'!AP97/'Valor (Mensal)'!AP$10*100</f>
        <v>0.77713451752493035</v>
      </c>
      <c r="AQ97" s="6">
        <f>'Valor (Mensal)'!AQ97/'Valor (Mensal)'!AQ$10*100</f>
        <v>0.52011931457320471</v>
      </c>
      <c r="AR97" s="6"/>
      <c r="AS97" s="6"/>
      <c r="AT97" s="6"/>
      <c r="AU97" s="6"/>
      <c r="AV97" s="6"/>
      <c r="AW97" s="6"/>
      <c r="AX97" s="6"/>
      <c r="AY97" s="6"/>
    </row>
    <row r="98" spans="2:51" outlineLevel="2" x14ac:dyDescent="0.25">
      <c r="B98" s="4"/>
      <c r="C98" s="33" t="s">
        <v>314</v>
      </c>
      <c r="D98" s="6">
        <v>0</v>
      </c>
      <c r="E98" s="6">
        <v>1.2514909516954739E-5</v>
      </c>
      <c r="F98" s="6">
        <v>0</v>
      </c>
      <c r="G98" s="6">
        <v>0</v>
      </c>
      <c r="H98" s="6">
        <v>1.1899355255627771E-5</v>
      </c>
      <c r="I98" s="6">
        <v>6.7126059517723433E-6</v>
      </c>
      <c r="J98" s="6">
        <v>0</v>
      </c>
      <c r="K98" s="6">
        <v>0</v>
      </c>
      <c r="L98" s="6">
        <v>0</v>
      </c>
      <c r="M98" s="6">
        <v>4.920694617466309E-6</v>
      </c>
      <c r="N98" s="6">
        <v>1.6822433626343734E-3</v>
      </c>
      <c r="O98" s="6">
        <v>2.5485065906109778E-6</v>
      </c>
      <c r="P98" s="6">
        <f>'Valor (Mensal)'!P98/'Valor (Mensal)'!P$10*100</f>
        <v>0</v>
      </c>
      <c r="Q98" s="6">
        <f>'Valor (Mensal)'!Q98/'Valor (Mensal)'!Q$10*100</f>
        <v>1.1385207970188595E-4</v>
      </c>
      <c r="R98" s="6">
        <f>'Valor (Mensal)'!R98/'Valor (Mensal)'!R$10*100</f>
        <v>0</v>
      </c>
      <c r="S98" s="6">
        <f>'Valor (Mensal)'!S98/'Valor (Mensal)'!S$10*100</f>
        <v>0</v>
      </c>
      <c r="T98" s="6">
        <f>'Valor (Mensal)'!T98/'Valor (Mensal)'!T$10*100</f>
        <v>0</v>
      </c>
      <c r="U98" s="6">
        <f>'Valor (Mensal)'!U98/'Valor (Mensal)'!U$10*100</f>
        <v>0</v>
      </c>
      <c r="V98" s="6">
        <f>'Valor (Mensal)'!V98/'Valor (Mensal)'!V$10*100</f>
        <v>6.185571978777065E-6</v>
      </c>
      <c r="W98" s="6">
        <f>'Valor (Mensal)'!W98/'Valor (Mensal)'!W$10*100</f>
        <v>0</v>
      </c>
      <c r="X98" s="6">
        <f>'Valor (Mensal)'!X98/'Valor (Mensal)'!X$10*100</f>
        <v>2.982978717186442E-6</v>
      </c>
      <c r="Y98" s="6">
        <f>'Valor (Mensal)'!Y98/'Valor (Mensal)'!Y$10*100</f>
        <v>3.1457531693625715E-6</v>
      </c>
      <c r="Z98" s="6">
        <f>'Valor (Mensal)'!Z98/'Valor (Mensal)'!Z$10*100</f>
        <v>4.0945786784118813E-6</v>
      </c>
      <c r="AA98" s="6">
        <f>'Valor (Mensal)'!AA98/'Valor (Mensal)'!AA$10*100</f>
        <v>2.9298590233184654E-5</v>
      </c>
      <c r="AB98" s="6">
        <f>'Valor (Mensal)'!AB98/'Valor (Mensal)'!AB$10*100</f>
        <v>1.5735931839970445E-5</v>
      </c>
      <c r="AC98" s="6">
        <f>'Valor (Mensal)'!AC98/'Valor (Mensal)'!AC$10*100</f>
        <v>0</v>
      </c>
      <c r="AD98" s="6">
        <f>'Valor (Mensal)'!AD98/'Valor (Mensal)'!AD$10*100</f>
        <v>0</v>
      </c>
      <c r="AE98" s="6">
        <f>'Valor (Mensal)'!AE98/'Valor (Mensal)'!AE$10*100</f>
        <v>0</v>
      </c>
      <c r="AF98" s="6">
        <f>'Valor (Mensal)'!AF98/'Valor (Mensal)'!AF$10*100</f>
        <v>3.2903460438660259E-6</v>
      </c>
      <c r="AG98" s="6">
        <f>'Valor (Mensal)'!AG98/'Valor (Mensal)'!AG$10*100</f>
        <v>0</v>
      </c>
      <c r="AH98" s="6">
        <f>'Valor (Mensal)'!AH98/'Valor (Mensal)'!AH$10*100</f>
        <v>6.4724363102953679E-6</v>
      </c>
      <c r="AI98" s="6">
        <f>'Valor (Mensal)'!AI98/'Valor (Mensal)'!AI$10*100</f>
        <v>2.1631496328924163E-6</v>
      </c>
      <c r="AJ98" s="6">
        <f>'Valor (Mensal)'!AJ98/'Valor (Mensal)'!AJ$10*100</f>
        <v>5.8060582927217171E-6</v>
      </c>
      <c r="AK98" s="6">
        <f>'Valor (Mensal)'!AK98/'Valor (Mensal)'!AK$10*100</f>
        <v>7.5735208546846771E-6</v>
      </c>
      <c r="AL98" s="6">
        <f>'Valor (Mensal)'!AL98/'Valor (Mensal)'!AL$10*100</f>
        <v>6.4998258719555779E-5</v>
      </c>
      <c r="AM98" s="6">
        <f>'Valor (Mensal)'!AM98/'Valor (Mensal)'!AM$10*100</f>
        <v>0</v>
      </c>
      <c r="AN98" s="6">
        <f>'Valor (Mensal)'!AN98/'Valor (Mensal)'!AN$10*100</f>
        <v>7.8210758086543137E-5</v>
      </c>
      <c r="AO98" s="6">
        <f>'Valor (Mensal)'!AO98/'Valor (Mensal)'!AO$10*100</f>
        <v>0</v>
      </c>
      <c r="AP98" s="6">
        <f>'Valor (Mensal)'!AP98/'Valor (Mensal)'!AP$10*100</f>
        <v>0</v>
      </c>
      <c r="AQ98" s="6">
        <f>'Valor (Mensal)'!AQ98/'Valor (Mensal)'!AQ$10*100</f>
        <v>0</v>
      </c>
      <c r="AR98" s="6"/>
      <c r="AS98" s="6"/>
      <c r="AT98" s="6"/>
      <c r="AU98" s="6"/>
      <c r="AV98" s="6"/>
      <c r="AW98" s="6"/>
      <c r="AX98" s="6"/>
      <c r="AY98" s="6"/>
    </row>
    <row r="99" spans="2:51" ht="25.5" outlineLevel="1" x14ac:dyDescent="0.25">
      <c r="B99" s="16">
        <v>26</v>
      </c>
      <c r="C99" s="17" t="s">
        <v>226</v>
      </c>
      <c r="D99" s="30">
        <v>0.56601923257267894</v>
      </c>
      <c r="E99" s="30">
        <v>0.7431606951766041</v>
      </c>
      <c r="F99" s="30">
        <v>0.74562077984537534</v>
      </c>
      <c r="G99" s="30">
        <v>0.81298951228506033</v>
      </c>
      <c r="H99" s="30">
        <v>0.66698486216917019</v>
      </c>
      <c r="I99" s="30">
        <v>0.54427192085265397</v>
      </c>
      <c r="J99" s="30">
        <v>0.56312714003006148</v>
      </c>
      <c r="K99" s="30">
        <v>0.64741041980786329</v>
      </c>
      <c r="L99" s="30">
        <v>0.44141192797921669</v>
      </c>
      <c r="M99" s="30">
        <v>0.59386494980656579</v>
      </c>
      <c r="N99" s="30">
        <v>0.57574804319811879</v>
      </c>
      <c r="O99" s="30">
        <v>0.75422515542386015</v>
      </c>
      <c r="P99" s="30">
        <f>'Valor (Mensal)'!P99/'Valor (Mensal)'!P$10*100</f>
        <v>0.74110487110163625</v>
      </c>
      <c r="Q99" s="30">
        <f>'Valor (Mensal)'!Q99/'Valor (Mensal)'!Q$10*100</f>
        <v>0.58264079024647197</v>
      </c>
      <c r="R99" s="30">
        <f>'Valor (Mensal)'!R99/'Valor (Mensal)'!R$10*100</f>
        <v>0.58258145862073352</v>
      </c>
      <c r="S99" s="30">
        <f>'Valor (Mensal)'!S99/'Valor (Mensal)'!S$10*100</f>
        <v>0.46398410013987157</v>
      </c>
      <c r="T99" s="30">
        <f>'Valor (Mensal)'!T99/'Valor (Mensal)'!T$10*100</f>
        <v>0.43181803754647047</v>
      </c>
      <c r="U99" s="30">
        <f>'Valor (Mensal)'!U99/'Valor (Mensal)'!U$10*100</f>
        <v>0.24959063094745254</v>
      </c>
      <c r="V99" s="30">
        <f>'Valor (Mensal)'!V99/'Valor (Mensal)'!V$10*100</f>
        <v>0.53876833179774108</v>
      </c>
      <c r="W99" s="30">
        <f>'Valor (Mensal)'!W99/'Valor (Mensal)'!W$10*100</f>
        <v>0.30615610363981438</v>
      </c>
      <c r="X99" s="30">
        <f>'Valor (Mensal)'!X99/'Valor (Mensal)'!X$10*100</f>
        <v>0.23844464050264089</v>
      </c>
      <c r="Y99" s="30">
        <f>'Valor (Mensal)'!Y99/'Valor (Mensal)'!Y$10*100</f>
        <v>0.15919359166961611</v>
      </c>
      <c r="Z99" s="30">
        <f>'Valor (Mensal)'!Z99/'Valor (Mensal)'!Z$10*100</f>
        <v>0.21467076228723039</v>
      </c>
      <c r="AA99" s="30">
        <f>'Valor (Mensal)'!AA99/'Valor (Mensal)'!AA$10*100</f>
        <v>0.69137339685525068</v>
      </c>
      <c r="AB99" s="30">
        <f>'Valor (Mensal)'!AB99/'Valor (Mensal)'!AB$10*100</f>
        <v>0.6012045126416774</v>
      </c>
      <c r="AC99" s="30">
        <f>'Valor (Mensal)'!AC99/'Valor (Mensal)'!AC$10*100</f>
        <v>0.72687001453324385</v>
      </c>
      <c r="AD99" s="30">
        <f>'Valor (Mensal)'!AD99/'Valor (Mensal)'!AD$10*100</f>
        <v>0.77103079854264489</v>
      </c>
      <c r="AE99" s="30">
        <f>'Valor (Mensal)'!AE99/'Valor (Mensal)'!AE$10*100</f>
        <v>0.51532073929373579</v>
      </c>
      <c r="AF99" s="30">
        <f>'Valor (Mensal)'!AF99/'Valor (Mensal)'!AF$10*100</f>
        <v>0.49150414706432677</v>
      </c>
      <c r="AG99" s="30">
        <f>'Valor (Mensal)'!AG99/'Valor (Mensal)'!AG$10*100</f>
        <v>0.39629171419920567</v>
      </c>
      <c r="AH99" s="30">
        <f>'Valor (Mensal)'!AH99/'Valor (Mensal)'!AH$10*100</f>
        <v>0.54026750014043945</v>
      </c>
      <c r="AI99" s="30">
        <f>'Valor (Mensal)'!AI99/'Valor (Mensal)'!AI$10*100</f>
        <v>0.5028132594926874</v>
      </c>
      <c r="AJ99" s="30">
        <f>'Valor (Mensal)'!AJ99/'Valor (Mensal)'!AJ$10*100</f>
        <v>0.36087115025657973</v>
      </c>
      <c r="AK99" s="30">
        <f>'Valor (Mensal)'!AK99/'Valor (Mensal)'!AK$10*100</f>
        <v>0.49845323372025863</v>
      </c>
      <c r="AL99" s="30">
        <f>'Valor (Mensal)'!AL99/'Valor (Mensal)'!AL$10*100</f>
        <v>0.61616297191891489</v>
      </c>
      <c r="AM99" s="30">
        <f>'Valor (Mensal)'!AM99/'Valor (Mensal)'!AM$10*100</f>
        <v>0.73617121724224355</v>
      </c>
      <c r="AN99" s="30">
        <f>'Valor (Mensal)'!AN99/'Valor (Mensal)'!AN$10*100</f>
        <v>0.40878911436267645</v>
      </c>
      <c r="AO99" s="30">
        <f>'Valor (Mensal)'!AO99/'Valor (Mensal)'!AO$10*100</f>
        <v>0.52738998071287568</v>
      </c>
      <c r="AP99" s="30">
        <f>'Valor (Mensal)'!AP99/'Valor (Mensal)'!AP$10*100</f>
        <v>0.67149759007945309</v>
      </c>
      <c r="AQ99" s="30">
        <f>'Valor (Mensal)'!AQ99/'Valor (Mensal)'!AQ$10*100</f>
        <v>0.52866440975992346</v>
      </c>
      <c r="AR99" s="30"/>
      <c r="AS99" s="30"/>
      <c r="AT99" s="30"/>
      <c r="AU99" s="30"/>
      <c r="AV99" s="30"/>
      <c r="AW99" s="30"/>
      <c r="AX99" s="30"/>
      <c r="AY99" s="30"/>
    </row>
    <row r="100" spans="2:51" outlineLevel="2" x14ac:dyDescent="0.25">
      <c r="B100" s="4" t="s">
        <v>66</v>
      </c>
      <c r="C100" s="5" t="s">
        <v>227</v>
      </c>
      <c r="D100" s="6">
        <v>1.5818878545537131E-2</v>
      </c>
      <c r="E100" s="6">
        <v>1.9852028901867772E-2</v>
      </c>
      <c r="F100" s="6">
        <v>1.4966809539009189E-2</v>
      </c>
      <c r="G100" s="6">
        <v>1.8812891492916369E-2</v>
      </c>
      <c r="H100" s="6">
        <v>1.4828857526010772E-2</v>
      </c>
      <c r="I100" s="6">
        <v>1.3147911836985262E-2</v>
      </c>
      <c r="J100" s="6">
        <v>1.4929819366331899E-2</v>
      </c>
      <c r="K100" s="6">
        <v>1.8471672985799735E-2</v>
      </c>
      <c r="L100" s="6">
        <v>1.1128570492490634E-2</v>
      </c>
      <c r="M100" s="6">
        <v>2.9580721989510925E-2</v>
      </c>
      <c r="N100" s="6">
        <v>2.5115136394618012E-2</v>
      </c>
      <c r="O100" s="6">
        <v>2.3316195779407311E-2</v>
      </c>
      <c r="P100" s="6">
        <f>'Valor (Mensal)'!P100/'Valor (Mensal)'!P$10*100</f>
        <v>2.0772819879574429E-2</v>
      </c>
      <c r="Q100" s="6">
        <f>'Valor (Mensal)'!Q100/'Valor (Mensal)'!Q$10*100</f>
        <v>2.249197737208029E-2</v>
      </c>
      <c r="R100" s="6">
        <f>'Valor (Mensal)'!R100/'Valor (Mensal)'!R$10*100</f>
        <v>2.3186304381748971E-2</v>
      </c>
      <c r="S100" s="6">
        <f>'Valor (Mensal)'!S100/'Valor (Mensal)'!S$10*100</f>
        <v>1.8349424020558072E-2</v>
      </c>
      <c r="T100" s="6">
        <f>'Valor (Mensal)'!T100/'Valor (Mensal)'!T$10*100</f>
        <v>1.4036407082487367E-2</v>
      </c>
      <c r="U100" s="6">
        <f>'Valor (Mensal)'!U100/'Valor (Mensal)'!U$10*100</f>
        <v>8.8994860022399754E-3</v>
      </c>
      <c r="V100" s="6">
        <f>'Valor (Mensal)'!V100/'Valor (Mensal)'!V$10*100</f>
        <v>1.3832112070265632E-2</v>
      </c>
      <c r="W100" s="6">
        <f>'Valor (Mensal)'!W100/'Valor (Mensal)'!W$10*100</f>
        <v>2.7598660663400675E-2</v>
      </c>
      <c r="X100" s="6">
        <f>'Valor (Mensal)'!X100/'Valor (Mensal)'!X$10*100</f>
        <v>1.4455230770274339E-2</v>
      </c>
      <c r="Y100" s="6">
        <f>'Valor (Mensal)'!Y100/'Valor (Mensal)'!Y$10*100</f>
        <v>1.2152595000052252E-2</v>
      </c>
      <c r="Z100" s="6">
        <f>'Valor (Mensal)'!Z100/'Valor (Mensal)'!Z$10*100</f>
        <v>1.7593600972236351E-2</v>
      </c>
      <c r="AA100" s="6">
        <f>'Valor (Mensal)'!AA100/'Valor (Mensal)'!AA$10*100</f>
        <v>2.7607372198136179E-2</v>
      </c>
      <c r="AB100" s="6">
        <f>'Valor (Mensal)'!AB100/'Valor (Mensal)'!AB$10*100</f>
        <v>3.9950939141146613E-2</v>
      </c>
      <c r="AC100" s="6">
        <f>'Valor (Mensal)'!AC100/'Valor (Mensal)'!AC$10*100</f>
        <v>2.8872462172574682E-2</v>
      </c>
      <c r="AD100" s="6">
        <f>'Valor (Mensal)'!AD100/'Valor (Mensal)'!AD$10*100</f>
        <v>1.8470225383630089E-2</v>
      </c>
      <c r="AE100" s="6">
        <f>'Valor (Mensal)'!AE100/'Valor (Mensal)'!AE$10*100</f>
        <v>1.979374872606364E-2</v>
      </c>
      <c r="AF100" s="6">
        <f>'Valor (Mensal)'!AF100/'Valor (Mensal)'!AF$10*100</f>
        <v>1.6353222320847616E-2</v>
      </c>
      <c r="AG100" s="6">
        <f>'Valor (Mensal)'!AG100/'Valor (Mensal)'!AG$10*100</f>
        <v>1.437842120721532E-2</v>
      </c>
      <c r="AH100" s="6">
        <f>'Valor (Mensal)'!AH100/'Valor (Mensal)'!AH$10*100</f>
        <v>2.1395700493762798E-2</v>
      </c>
      <c r="AI100" s="6">
        <f>'Valor (Mensal)'!AI100/'Valor (Mensal)'!AI$10*100</f>
        <v>1.8652156184547238E-2</v>
      </c>
      <c r="AJ100" s="6">
        <f>'Valor (Mensal)'!AJ100/'Valor (Mensal)'!AJ$10*100</f>
        <v>1.5638859930541475E-2</v>
      </c>
      <c r="AK100" s="6">
        <f>'Valor (Mensal)'!AK100/'Valor (Mensal)'!AK$10*100</f>
        <v>2.2019946596022813E-2</v>
      </c>
      <c r="AL100" s="6">
        <f>'Valor (Mensal)'!AL100/'Valor (Mensal)'!AL$10*100</f>
        <v>2.5110516725419221E-2</v>
      </c>
      <c r="AM100" s="6">
        <f>'Valor (Mensal)'!AM100/'Valor (Mensal)'!AM$10*100</f>
        <v>3.6190088607513438E-2</v>
      </c>
      <c r="AN100" s="6">
        <f>'Valor (Mensal)'!AN100/'Valor (Mensal)'!AN$10*100</f>
        <v>2.1761315810510929E-2</v>
      </c>
      <c r="AO100" s="6">
        <f>'Valor (Mensal)'!AO100/'Valor (Mensal)'!AO$10*100</f>
        <v>2.2618630223081561E-2</v>
      </c>
      <c r="AP100" s="6">
        <f>'Valor (Mensal)'!AP100/'Valor (Mensal)'!AP$10*100</f>
        <v>2.556983482518526E-2</v>
      </c>
      <c r="AQ100" s="6">
        <f>'Valor (Mensal)'!AQ100/'Valor (Mensal)'!AQ$10*100</f>
        <v>1.4577855870740005E-2</v>
      </c>
      <c r="AR100" s="6"/>
      <c r="AS100" s="6"/>
      <c r="AT100" s="6"/>
      <c r="AU100" s="6"/>
      <c r="AV100" s="6"/>
      <c r="AW100" s="6"/>
      <c r="AX100" s="6"/>
      <c r="AY100" s="6"/>
    </row>
    <row r="101" spans="2:51" outlineLevel="2" x14ac:dyDescent="0.25">
      <c r="B101" s="4" t="s">
        <v>67</v>
      </c>
      <c r="C101" s="5" t="s">
        <v>228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4.6940880118042691E-6</v>
      </c>
      <c r="L101" s="6">
        <v>0</v>
      </c>
      <c r="M101" s="6">
        <v>0</v>
      </c>
      <c r="N101" s="6">
        <v>0</v>
      </c>
      <c r="O101" s="6">
        <v>0</v>
      </c>
      <c r="P101" s="6">
        <f>'Valor (Mensal)'!P101/'Valor (Mensal)'!P$10*100</f>
        <v>0</v>
      </c>
      <c r="Q101" s="6">
        <f>'Valor (Mensal)'!Q101/'Valor (Mensal)'!Q$10*100</f>
        <v>0</v>
      </c>
      <c r="R101" s="6">
        <f>'Valor (Mensal)'!R101/'Valor (Mensal)'!R$10*100</f>
        <v>0</v>
      </c>
      <c r="S101" s="6">
        <f>'Valor (Mensal)'!S101/'Valor (Mensal)'!S$10*100</f>
        <v>0</v>
      </c>
      <c r="T101" s="6">
        <f>'Valor (Mensal)'!T101/'Valor (Mensal)'!T$10*100</f>
        <v>0</v>
      </c>
      <c r="U101" s="6">
        <f>'Valor (Mensal)'!U101/'Valor (Mensal)'!U$10*100</f>
        <v>0</v>
      </c>
      <c r="V101" s="6">
        <f>'Valor (Mensal)'!V101/'Valor (Mensal)'!V$10*100</f>
        <v>0</v>
      </c>
      <c r="W101" s="6">
        <f>'Valor (Mensal)'!W101/'Valor (Mensal)'!W$10*100</f>
        <v>0</v>
      </c>
      <c r="X101" s="6">
        <f>'Valor (Mensal)'!X101/'Valor (Mensal)'!X$10*100</f>
        <v>0</v>
      </c>
      <c r="Y101" s="6">
        <f>'Valor (Mensal)'!Y101/'Valor (Mensal)'!Y$10*100</f>
        <v>0</v>
      </c>
      <c r="Z101" s="6">
        <f>'Valor (Mensal)'!Z101/'Valor (Mensal)'!Z$10*100</f>
        <v>0</v>
      </c>
      <c r="AA101" s="6">
        <f>'Valor (Mensal)'!AA101/'Valor (Mensal)'!AA$10*100</f>
        <v>1.7872140042242638E-4</v>
      </c>
      <c r="AB101" s="6">
        <f>'Valor (Mensal)'!AB101/'Valor (Mensal)'!AB$10*100</f>
        <v>0</v>
      </c>
      <c r="AC101" s="6">
        <f>'Valor (Mensal)'!AC101/'Valor (Mensal)'!AC$10*100</f>
        <v>0</v>
      </c>
      <c r="AD101" s="6">
        <f>'Valor (Mensal)'!AD101/'Valor (Mensal)'!AD$10*100</f>
        <v>0</v>
      </c>
      <c r="AE101" s="6">
        <f>'Valor (Mensal)'!AE101/'Valor (Mensal)'!AE$10*100</f>
        <v>0</v>
      </c>
      <c r="AF101" s="6">
        <f>'Valor (Mensal)'!AF101/'Valor (Mensal)'!AF$10*100</f>
        <v>0</v>
      </c>
      <c r="AG101" s="6">
        <f>'Valor (Mensal)'!AG101/'Valor (Mensal)'!AG$10*100</f>
        <v>0</v>
      </c>
      <c r="AH101" s="6">
        <f>'Valor (Mensal)'!AH101/'Valor (Mensal)'!AH$10*100</f>
        <v>0</v>
      </c>
      <c r="AI101" s="6">
        <f>'Valor (Mensal)'!AI101/'Valor (Mensal)'!AI$10*100</f>
        <v>0</v>
      </c>
      <c r="AJ101" s="6">
        <f>'Valor (Mensal)'!AJ101/'Valor (Mensal)'!AJ$10*100</f>
        <v>0</v>
      </c>
      <c r="AK101" s="6">
        <f>'Valor (Mensal)'!AK101/'Valor (Mensal)'!AK$10*100</f>
        <v>0</v>
      </c>
      <c r="AL101" s="6">
        <f>'Valor (Mensal)'!AL101/'Valor (Mensal)'!AL$10*100</f>
        <v>0</v>
      </c>
      <c r="AM101" s="6">
        <f>'Valor (Mensal)'!AM101/'Valor (Mensal)'!AM$10*100</f>
        <v>0</v>
      </c>
      <c r="AN101" s="6">
        <f>'Valor (Mensal)'!AN101/'Valor (Mensal)'!AN$10*100</f>
        <v>0</v>
      </c>
      <c r="AO101" s="6">
        <f>'Valor (Mensal)'!AO101/'Valor (Mensal)'!AO$10*100</f>
        <v>0</v>
      </c>
      <c r="AP101" s="6">
        <f>'Valor (Mensal)'!AP101/'Valor (Mensal)'!AP$10*100</f>
        <v>0</v>
      </c>
      <c r="AQ101" s="6">
        <f>'Valor (Mensal)'!AQ101/'Valor (Mensal)'!AQ$10*100</f>
        <v>0</v>
      </c>
      <c r="AR101" s="6"/>
      <c r="AS101" s="6"/>
      <c r="AT101" s="6"/>
      <c r="AU101" s="6"/>
      <c r="AV101" s="6"/>
      <c r="AW101" s="6"/>
      <c r="AX101" s="6"/>
      <c r="AY101" s="6"/>
    </row>
    <row r="102" spans="2:51" ht="22.5" outlineLevel="2" x14ac:dyDescent="0.25">
      <c r="B102" s="4" t="s">
        <v>68</v>
      </c>
      <c r="C102" s="5" t="s">
        <v>229</v>
      </c>
      <c r="D102" s="6">
        <v>2.9159775182908791E-3</v>
      </c>
      <c r="E102" s="6">
        <v>3.9241006151608223E-3</v>
      </c>
      <c r="F102" s="6">
        <v>4.0106736338318162E-3</v>
      </c>
      <c r="G102" s="6">
        <v>4.5714437549135819E-3</v>
      </c>
      <c r="H102" s="6">
        <v>2.8305591314324559E-3</v>
      </c>
      <c r="I102" s="6">
        <v>1.3768943622109579E-3</v>
      </c>
      <c r="J102" s="6">
        <v>4.312262976342629E-3</v>
      </c>
      <c r="K102" s="6">
        <v>1.9953694819480074E-3</v>
      </c>
      <c r="L102" s="6">
        <v>5.6355349145170118E-3</v>
      </c>
      <c r="M102" s="6">
        <v>3.4384870291996423E-3</v>
      </c>
      <c r="N102" s="6">
        <v>3.8812718862700265E-3</v>
      </c>
      <c r="O102" s="6">
        <v>2.4458381822463639E-3</v>
      </c>
      <c r="P102" s="6">
        <f>'Valor (Mensal)'!P102/'Valor (Mensal)'!P$10*100</f>
        <v>7.8636242969832432E-3</v>
      </c>
      <c r="Q102" s="6">
        <f>'Valor (Mensal)'!Q102/'Valor (Mensal)'!Q$10*100</f>
        <v>5.9325065816089855E-3</v>
      </c>
      <c r="R102" s="6">
        <f>'Valor (Mensal)'!R102/'Valor (Mensal)'!R$10*100</f>
        <v>3.7156835793937643E-3</v>
      </c>
      <c r="S102" s="6">
        <f>'Valor (Mensal)'!S102/'Valor (Mensal)'!S$10*100</f>
        <v>3.2633221122369115E-3</v>
      </c>
      <c r="T102" s="6">
        <f>'Valor (Mensal)'!T102/'Valor (Mensal)'!T$10*100</f>
        <v>4.0639797773161191E-3</v>
      </c>
      <c r="U102" s="6">
        <f>'Valor (Mensal)'!U102/'Valor (Mensal)'!U$10*100</f>
        <v>1.251710689108308E-3</v>
      </c>
      <c r="V102" s="6">
        <f>'Valor (Mensal)'!V102/'Valor (Mensal)'!V$10*100</f>
        <v>3.3788686934069722E-3</v>
      </c>
      <c r="W102" s="6">
        <f>'Valor (Mensal)'!W102/'Valor (Mensal)'!W$10*100</f>
        <v>2.6008638527884437E-3</v>
      </c>
      <c r="X102" s="6">
        <f>'Valor (Mensal)'!X102/'Valor (Mensal)'!X$10*100</f>
        <v>6.4431393313856616E-3</v>
      </c>
      <c r="Y102" s="6">
        <f>'Valor (Mensal)'!Y102/'Valor (Mensal)'!Y$10*100</f>
        <v>1.1445298614530821E-3</v>
      </c>
      <c r="Z102" s="6">
        <f>'Valor (Mensal)'!Z102/'Valor (Mensal)'!Z$10*100</f>
        <v>1.2344198038150512E-3</v>
      </c>
      <c r="AA102" s="6">
        <f>'Valor (Mensal)'!AA102/'Valor (Mensal)'!AA$10*100</f>
        <v>3.4071675271467295E-3</v>
      </c>
      <c r="AB102" s="6">
        <f>'Valor (Mensal)'!AB102/'Valor (Mensal)'!AB$10*100</f>
        <v>1.87414948214048E-3</v>
      </c>
      <c r="AC102" s="6">
        <f>'Valor (Mensal)'!AC102/'Valor (Mensal)'!AC$10*100</f>
        <v>6.3077353552161283E-3</v>
      </c>
      <c r="AD102" s="6">
        <f>'Valor (Mensal)'!AD102/'Valor (Mensal)'!AD$10*100</f>
        <v>7.5972316457777458E-3</v>
      </c>
      <c r="AE102" s="6">
        <f>'Valor (Mensal)'!AE102/'Valor (Mensal)'!AE$10*100</f>
        <v>4.3102465638837992E-3</v>
      </c>
      <c r="AF102" s="6">
        <f>'Valor (Mensal)'!AF102/'Valor (Mensal)'!AF$10*100</f>
        <v>2.356292733075012E-3</v>
      </c>
      <c r="AG102" s="6">
        <f>'Valor (Mensal)'!AG102/'Valor (Mensal)'!AG$10*100</f>
        <v>2.8458968216421021E-3</v>
      </c>
      <c r="AH102" s="6">
        <f>'Valor (Mensal)'!AH102/'Valor (Mensal)'!AH$10*100</f>
        <v>3.471498626213535E-3</v>
      </c>
      <c r="AI102" s="6">
        <f>'Valor (Mensal)'!AI102/'Valor (Mensal)'!AI$10*100</f>
        <v>2.1945153025693565E-3</v>
      </c>
      <c r="AJ102" s="6">
        <f>'Valor (Mensal)'!AJ102/'Valor (Mensal)'!AJ$10*100</f>
        <v>1.8492779500509731E-3</v>
      </c>
      <c r="AK102" s="6">
        <f>'Valor (Mensal)'!AK102/'Valor (Mensal)'!AK$10*100</f>
        <v>3.2371578535946178E-3</v>
      </c>
      <c r="AL102" s="6">
        <f>'Valor (Mensal)'!AL102/'Valor (Mensal)'!AL$10*100</f>
        <v>5.3006509489709986E-3</v>
      </c>
      <c r="AM102" s="6">
        <f>'Valor (Mensal)'!AM102/'Valor (Mensal)'!AM$10*100</f>
        <v>5.4596463389592594E-3</v>
      </c>
      <c r="AN102" s="6">
        <f>'Valor (Mensal)'!AN102/'Valor (Mensal)'!AN$10*100</f>
        <v>4.9027593075123884E-3</v>
      </c>
      <c r="AO102" s="6">
        <f>'Valor (Mensal)'!AO102/'Valor (Mensal)'!AO$10*100</f>
        <v>3.7710867870276534E-3</v>
      </c>
      <c r="AP102" s="6">
        <f>'Valor (Mensal)'!AP102/'Valor (Mensal)'!AP$10*100</f>
        <v>3.9060623352046627E-3</v>
      </c>
      <c r="AQ102" s="6">
        <f>'Valor (Mensal)'!AQ102/'Valor (Mensal)'!AQ$10*100</f>
        <v>1.2801549750268667E-3</v>
      </c>
      <c r="AR102" s="6"/>
      <c r="AS102" s="6"/>
      <c r="AT102" s="6"/>
      <c r="AU102" s="6"/>
      <c r="AV102" s="6"/>
      <c r="AW102" s="6"/>
      <c r="AX102" s="6"/>
      <c r="AY102" s="6"/>
    </row>
    <row r="103" spans="2:51" outlineLevel="2" x14ac:dyDescent="0.25">
      <c r="B103" s="4" t="s">
        <v>69</v>
      </c>
      <c r="C103" s="5" t="s">
        <v>230</v>
      </c>
      <c r="D103" s="6">
        <v>4.4915719552168998E-2</v>
      </c>
      <c r="E103" s="6">
        <v>5.8057257170549111E-2</v>
      </c>
      <c r="F103" s="6">
        <v>5.6511098026518672E-2</v>
      </c>
      <c r="G103" s="6">
        <v>4.3504946124310204E-2</v>
      </c>
      <c r="H103" s="6">
        <v>2.2632395205875185E-2</v>
      </c>
      <c r="I103" s="6">
        <v>4.0936711662298259E-2</v>
      </c>
      <c r="J103" s="6">
        <v>3.1784649195861742E-2</v>
      </c>
      <c r="K103" s="6">
        <v>3.2703329101309152E-2</v>
      </c>
      <c r="L103" s="6">
        <v>3.780492707842855E-2</v>
      </c>
      <c r="M103" s="6">
        <v>3.2984427122510401E-2</v>
      </c>
      <c r="N103" s="6">
        <v>3.5936503273436143E-2</v>
      </c>
      <c r="O103" s="6">
        <v>6.4766381222399555E-2</v>
      </c>
      <c r="P103" s="6">
        <f>'Valor (Mensal)'!P103/'Valor (Mensal)'!P$10*100</f>
        <v>4.0363025140825223E-2</v>
      </c>
      <c r="Q103" s="6">
        <f>'Valor (Mensal)'!Q103/'Valor (Mensal)'!Q$10*100</f>
        <v>3.0287333160369967E-2</v>
      </c>
      <c r="R103" s="6">
        <f>'Valor (Mensal)'!R103/'Valor (Mensal)'!R$10*100</f>
        <v>3.6840583308315557E-2</v>
      </c>
      <c r="S103" s="6">
        <f>'Valor (Mensal)'!S103/'Valor (Mensal)'!S$10*100</f>
        <v>1.9591365300387215E-2</v>
      </c>
      <c r="T103" s="6">
        <f>'Valor (Mensal)'!T103/'Valor (Mensal)'!T$10*100</f>
        <v>1.7744138920233313E-2</v>
      </c>
      <c r="U103" s="6">
        <f>'Valor (Mensal)'!U103/'Valor (Mensal)'!U$10*100</f>
        <v>9.5600919126815533E-3</v>
      </c>
      <c r="V103" s="6">
        <f>'Valor (Mensal)'!V103/'Valor (Mensal)'!V$10*100</f>
        <v>2.8105319411293711E-2</v>
      </c>
      <c r="W103" s="6">
        <f>'Valor (Mensal)'!W103/'Valor (Mensal)'!W$10*100</f>
        <v>1.8839961077572406E-2</v>
      </c>
      <c r="X103" s="6">
        <f>'Valor (Mensal)'!X103/'Valor (Mensal)'!X$10*100</f>
        <v>2.1376593673780364E-2</v>
      </c>
      <c r="Y103" s="6">
        <f>'Valor (Mensal)'!Y103/'Valor (Mensal)'!Y$10*100</f>
        <v>1.1204307707147905E-2</v>
      </c>
      <c r="Z103" s="6">
        <f>'Valor (Mensal)'!Z103/'Valor (Mensal)'!Z$10*100</f>
        <v>1.2005113349651375E-2</v>
      </c>
      <c r="AA103" s="6">
        <f>'Valor (Mensal)'!AA103/'Valor (Mensal)'!AA$10*100</f>
        <v>3.7139151496557513E-2</v>
      </c>
      <c r="AB103" s="6">
        <f>'Valor (Mensal)'!AB103/'Valor (Mensal)'!AB$10*100</f>
        <v>2.5007080058556324E-2</v>
      </c>
      <c r="AC103" s="6">
        <f>'Valor (Mensal)'!AC103/'Valor (Mensal)'!AC$10*100</f>
        <v>1.8228024414228532E-2</v>
      </c>
      <c r="AD103" s="6">
        <f>'Valor (Mensal)'!AD103/'Valor (Mensal)'!AD$10*100</f>
        <v>4.094944177744228E-2</v>
      </c>
      <c r="AE103" s="6">
        <f>'Valor (Mensal)'!AE103/'Valor (Mensal)'!AE$10*100</f>
        <v>1.659581028759358E-2</v>
      </c>
      <c r="AF103" s="6">
        <f>'Valor (Mensal)'!AF103/'Valor (Mensal)'!AF$10*100</f>
        <v>1.1741625167890096E-2</v>
      </c>
      <c r="AG103" s="6">
        <f>'Valor (Mensal)'!AG103/'Valor (Mensal)'!AG$10*100</f>
        <v>1.3880165214101825E-2</v>
      </c>
      <c r="AH103" s="6">
        <f>'Valor (Mensal)'!AH103/'Valor (Mensal)'!AH$10*100</f>
        <v>1.5050489553688885E-2</v>
      </c>
      <c r="AI103" s="6">
        <f>'Valor (Mensal)'!AI103/'Valor (Mensal)'!AI$10*100</f>
        <v>2.4062022641440153E-2</v>
      </c>
      <c r="AJ103" s="6">
        <f>'Valor (Mensal)'!AJ103/'Valor (Mensal)'!AJ$10*100</f>
        <v>2.4020195378999912E-2</v>
      </c>
      <c r="AK103" s="6">
        <f>'Valor (Mensal)'!AK103/'Valor (Mensal)'!AK$10*100</f>
        <v>1.646209220122331E-2</v>
      </c>
      <c r="AL103" s="6">
        <f>'Valor (Mensal)'!AL103/'Valor (Mensal)'!AL$10*100</f>
        <v>2.6875777804741079E-2</v>
      </c>
      <c r="AM103" s="6">
        <f>'Valor (Mensal)'!AM103/'Valor (Mensal)'!AM$10*100</f>
        <v>2.1982219216780643E-2</v>
      </c>
      <c r="AN103" s="6">
        <f>'Valor (Mensal)'!AN103/'Valor (Mensal)'!AN$10*100</f>
        <v>1.4364295421693575E-2</v>
      </c>
      <c r="AO103" s="6">
        <f>'Valor (Mensal)'!AO103/'Valor (Mensal)'!AO$10*100</f>
        <v>1.2928411217133498E-2</v>
      </c>
      <c r="AP103" s="6">
        <f>'Valor (Mensal)'!AP103/'Valor (Mensal)'!AP$10*100</f>
        <v>3.761439191677228E-2</v>
      </c>
      <c r="AQ103" s="6">
        <f>'Valor (Mensal)'!AQ103/'Valor (Mensal)'!AQ$10*100</f>
        <v>2.2677508138017444E-2</v>
      </c>
      <c r="AR103" s="6"/>
      <c r="AS103" s="6"/>
      <c r="AT103" s="6"/>
      <c r="AU103" s="6"/>
      <c r="AV103" s="6"/>
      <c r="AW103" s="6"/>
      <c r="AX103" s="6"/>
      <c r="AY103" s="6"/>
    </row>
    <row r="104" spans="2:51" ht="22.5" outlineLevel="2" x14ac:dyDescent="0.25">
      <c r="B104" s="4" t="s">
        <v>70</v>
      </c>
      <c r="C104" s="5" t="s">
        <v>231</v>
      </c>
      <c r="D104" s="6">
        <v>0.50236865695668198</v>
      </c>
      <c r="E104" s="6">
        <v>0.66132730848902643</v>
      </c>
      <c r="F104" s="6">
        <v>0.67013219864601559</v>
      </c>
      <c r="G104" s="6">
        <v>0.7461002309129201</v>
      </c>
      <c r="H104" s="6">
        <v>0.62669305030585176</v>
      </c>
      <c r="I104" s="6">
        <v>0.48881040299115941</v>
      </c>
      <c r="J104" s="6">
        <v>0.51210040849152516</v>
      </c>
      <c r="K104" s="6">
        <v>0.59423535415079454</v>
      </c>
      <c r="L104" s="6">
        <v>0.38684289549378048</v>
      </c>
      <c r="M104" s="6">
        <v>0.52786131366534483</v>
      </c>
      <c r="N104" s="6">
        <v>0.51081513164379455</v>
      </c>
      <c r="O104" s="6">
        <v>0.66369674023980685</v>
      </c>
      <c r="P104" s="6">
        <f>'Valor (Mensal)'!P104/'Valor (Mensal)'!P$10*100</f>
        <v>0.67210540178425338</v>
      </c>
      <c r="Q104" s="6">
        <f>'Valor (Mensal)'!Q104/'Valor (Mensal)'!Q$10*100</f>
        <v>0.52392897313241271</v>
      </c>
      <c r="R104" s="6">
        <f>'Valor (Mensal)'!R104/'Valor (Mensal)'!R$10*100</f>
        <v>0.51883888735127515</v>
      </c>
      <c r="S104" s="6">
        <f>'Valor (Mensal)'!S104/'Valor (Mensal)'!S$10*100</f>
        <v>0.42277998870668937</v>
      </c>
      <c r="T104" s="6">
        <f>'Valor (Mensal)'!T104/'Valor (Mensal)'!T$10*100</f>
        <v>0.39597351176643375</v>
      </c>
      <c r="U104" s="6">
        <f>'Valor (Mensal)'!U104/'Valor (Mensal)'!U$10*100</f>
        <v>0.22987934234342269</v>
      </c>
      <c r="V104" s="6">
        <f>'Valor (Mensal)'!V104/'Valor (Mensal)'!V$10*100</f>
        <v>0.49345203162277473</v>
      </c>
      <c r="W104" s="6">
        <f>'Valor (Mensal)'!W104/'Valor (Mensal)'!W$10*100</f>
        <v>0.25711661804605285</v>
      </c>
      <c r="X104" s="6">
        <f>'Valor (Mensal)'!X104/'Valor (Mensal)'!X$10*100</f>
        <v>0.19616967672720054</v>
      </c>
      <c r="Y104" s="6">
        <f>'Valor (Mensal)'!Y104/'Valor (Mensal)'!Y$10*100</f>
        <v>0.13469215910096285</v>
      </c>
      <c r="Z104" s="6">
        <f>'Valor (Mensal)'!Z104/'Valor (Mensal)'!Z$10*100</f>
        <v>0.1838376281615276</v>
      </c>
      <c r="AA104" s="6">
        <f>'Valor (Mensal)'!AA104/'Valor (Mensal)'!AA$10*100</f>
        <v>0.62304098423298782</v>
      </c>
      <c r="AB104" s="6">
        <f>'Valor (Mensal)'!AB104/'Valor (Mensal)'!AB$10*100</f>
        <v>0.53437234395983402</v>
      </c>
      <c r="AC104" s="6">
        <f>'Valor (Mensal)'!AC104/'Valor (Mensal)'!AC$10*100</f>
        <v>0.67346179259122452</v>
      </c>
      <c r="AD104" s="6">
        <f>'Valor (Mensal)'!AD104/'Valor (Mensal)'!AD$10*100</f>
        <v>0.70401389973579487</v>
      </c>
      <c r="AE104" s="6">
        <f>'Valor (Mensal)'!AE104/'Valor (Mensal)'!AE$10*100</f>
        <v>0.47462093371619479</v>
      </c>
      <c r="AF104" s="6">
        <f>'Valor (Mensal)'!AF104/'Valor (Mensal)'!AF$10*100</f>
        <v>0.46105300684251405</v>
      </c>
      <c r="AG104" s="6">
        <f>'Valor (Mensal)'!AG104/'Valor (Mensal)'!AG$10*100</f>
        <v>0.36518723095624644</v>
      </c>
      <c r="AH104" s="6">
        <f>'Valor (Mensal)'!AH104/'Valor (Mensal)'!AH$10*100</f>
        <v>0.50034981146677426</v>
      </c>
      <c r="AI104" s="6">
        <f>'Valor (Mensal)'!AI104/'Valor (Mensal)'!AI$10*100</f>
        <v>0.45790456536413071</v>
      </c>
      <c r="AJ104" s="6">
        <f>'Valor (Mensal)'!AJ104/'Valor (Mensal)'!AJ$10*100</f>
        <v>0.31936281699698732</v>
      </c>
      <c r="AK104" s="6">
        <f>'Valor (Mensal)'!AK104/'Valor (Mensal)'!AK$10*100</f>
        <v>0.4567340370694179</v>
      </c>
      <c r="AL104" s="6">
        <f>'Valor (Mensal)'!AL104/'Valor (Mensal)'!AL$10*100</f>
        <v>0.55887602643978362</v>
      </c>
      <c r="AM104" s="6">
        <f>'Valor (Mensal)'!AM104/'Valor (Mensal)'!AM$10*100</f>
        <v>0.67253926307899026</v>
      </c>
      <c r="AN104" s="6">
        <f>'Valor (Mensal)'!AN104/'Valor (Mensal)'!AN$10*100</f>
        <v>0.36776074382295959</v>
      </c>
      <c r="AO104" s="6">
        <f>'Valor (Mensal)'!AO104/'Valor (Mensal)'!AO$10*100</f>
        <v>0.48807185248563301</v>
      </c>
      <c r="AP104" s="6">
        <f>'Valor (Mensal)'!AP104/'Valor (Mensal)'!AP$10*100</f>
        <v>0.60440730100229079</v>
      </c>
      <c r="AQ104" s="6">
        <f>'Valor (Mensal)'!AQ104/'Valor (Mensal)'!AQ$10*100</f>
        <v>0.49012889077613908</v>
      </c>
      <c r="AR104" s="6"/>
      <c r="AS104" s="6"/>
      <c r="AT104" s="6"/>
      <c r="AU104" s="6"/>
      <c r="AV104" s="6"/>
      <c r="AW104" s="6"/>
      <c r="AX104" s="6"/>
      <c r="AY104" s="6"/>
    </row>
    <row r="105" spans="2:51" outlineLevel="1" x14ac:dyDescent="0.25">
      <c r="B105" s="16">
        <v>27</v>
      </c>
      <c r="C105" s="17" t="s">
        <v>232</v>
      </c>
      <c r="D105" s="30">
        <v>0.46936833802564093</v>
      </c>
      <c r="E105" s="30">
        <v>0.46880834138472566</v>
      </c>
      <c r="F105" s="30">
        <v>0.60837828012770789</v>
      </c>
      <c r="G105" s="30">
        <v>0.66727563637329856</v>
      </c>
      <c r="H105" s="30">
        <v>0.59818992969428375</v>
      </c>
      <c r="I105" s="30">
        <v>0.46366654351272285</v>
      </c>
      <c r="J105" s="30">
        <v>0.4533508111221749</v>
      </c>
      <c r="K105" s="30">
        <v>0.48056719420867305</v>
      </c>
      <c r="L105" s="30">
        <v>0.55982046290900123</v>
      </c>
      <c r="M105" s="30">
        <v>0.53025061423261488</v>
      </c>
      <c r="N105" s="30">
        <v>0.45197513732459582</v>
      </c>
      <c r="O105" s="30">
        <v>0.5712595846374785</v>
      </c>
      <c r="P105" s="30">
        <f>'Valor (Mensal)'!P105/'Valor (Mensal)'!P$10*100</f>
        <v>0.63733010034347903</v>
      </c>
      <c r="Q105" s="30">
        <f>'Valor (Mensal)'!Q105/'Valor (Mensal)'!Q$10*100</f>
        <v>0.59148391785266752</v>
      </c>
      <c r="R105" s="30">
        <f>'Valor (Mensal)'!R105/'Valor (Mensal)'!R$10*100</f>
        <v>0.4487821667460058</v>
      </c>
      <c r="S105" s="30">
        <f>'Valor (Mensal)'!S105/'Valor (Mensal)'!S$10*100</f>
        <v>1.0299494846952415</v>
      </c>
      <c r="T105" s="30">
        <f>'Valor (Mensal)'!T105/'Valor (Mensal)'!T$10*100</f>
        <v>2.9733797459949809</v>
      </c>
      <c r="U105" s="30">
        <f>'Valor (Mensal)'!U105/'Valor (Mensal)'!U$10*100</f>
        <v>0.21265333358261698</v>
      </c>
      <c r="V105" s="30">
        <f>'Valor (Mensal)'!V105/'Valor (Mensal)'!V$10*100</f>
        <v>0.46143359140035539</v>
      </c>
      <c r="W105" s="30">
        <f>'Valor (Mensal)'!W105/'Valor (Mensal)'!W$10*100</f>
        <v>0.42444912180894862</v>
      </c>
      <c r="X105" s="30">
        <f>'Valor (Mensal)'!X105/'Valor (Mensal)'!X$10*100</f>
        <v>0.46572787427407214</v>
      </c>
      <c r="Y105" s="30">
        <f>'Valor (Mensal)'!Y105/'Valor (Mensal)'!Y$10*100</f>
        <v>0.22433280740604583</v>
      </c>
      <c r="Z105" s="30">
        <f>'Valor (Mensal)'!Z105/'Valor (Mensal)'!Z$10*100</f>
        <v>0.34308987525425216</v>
      </c>
      <c r="AA105" s="30">
        <f>'Valor (Mensal)'!AA105/'Valor (Mensal)'!AA$10*100</f>
        <v>0.81488332742972491</v>
      </c>
      <c r="AB105" s="30">
        <f>'Valor (Mensal)'!AB105/'Valor (Mensal)'!AB$10*100</f>
        <v>0.63960740634699076</v>
      </c>
      <c r="AC105" s="30">
        <f>'Valor (Mensal)'!AC105/'Valor (Mensal)'!AC$10*100</f>
        <v>0.70369012767690586</v>
      </c>
      <c r="AD105" s="30">
        <f>'Valor (Mensal)'!AD105/'Valor (Mensal)'!AD$10*100</f>
        <v>0.96381617004270004</v>
      </c>
      <c r="AE105" s="30">
        <f>'Valor (Mensal)'!AE105/'Valor (Mensal)'!AE$10*100</f>
        <v>0.54044348408172571</v>
      </c>
      <c r="AF105" s="30">
        <f>'Valor (Mensal)'!AF105/'Valor (Mensal)'!AF$10*100</f>
        <v>0.49167210657468902</v>
      </c>
      <c r="AG105" s="30">
        <f>'Valor (Mensal)'!AG105/'Valor (Mensal)'!AG$10*100</f>
        <v>0.40947561828092538</v>
      </c>
      <c r="AH105" s="30">
        <f>'Valor (Mensal)'!AH105/'Valor (Mensal)'!AH$10*100</f>
        <v>0.46384961857285584</v>
      </c>
      <c r="AI105" s="30">
        <f>'Valor (Mensal)'!AI105/'Valor (Mensal)'!AI$10*100</f>
        <v>0.70642273571317415</v>
      </c>
      <c r="AJ105" s="30">
        <f>'Valor (Mensal)'!AJ105/'Valor (Mensal)'!AJ$10*100</f>
        <v>0.55767818891240473</v>
      </c>
      <c r="AK105" s="30">
        <f>'Valor (Mensal)'!AK105/'Valor (Mensal)'!AK$10*100</f>
        <v>0.64590093603860266</v>
      </c>
      <c r="AL105" s="30">
        <f>'Valor (Mensal)'!AL105/'Valor (Mensal)'!AL$10*100</f>
        <v>0.80898359927380425</v>
      </c>
      <c r="AM105" s="30">
        <f>'Valor (Mensal)'!AM105/'Valor (Mensal)'!AM$10*100</f>
        <v>0.66818123052461031</v>
      </c>
      <c r="AN105" s="30">
        <f>'Valor (Mensal)'!AN105/'Valor (Mensal)'!AN$10*100</f>
        <v>0.60370677260235228</v>
      </c>
      <c r="AO105" s="30">
        <f>'Valor (Mensal)'!AO105/'Valor (Mensal)'!AO$10*100</f>
        <v>0.93049522373224269</v>
      </c>
      <c r="AP105" s="30">
        <f>'Valor (Mensal)'!AP105/'Valor (Mensal)'!AP$10*100</f>
        <v>0.93987894492815838</v>
      </c>
      <c r="AQ105" s="30">
        <f>'Valor (Mensal)'!AQ105/'Valor (Mensal)'!AQ$10*100</f>
        <v>0.73402300852657909</v>
      </c>
      <c r="AR105" s="30"/>
      <c r="AS105" s="30"/>
      <c r="AT105" s="30"/>
      <c r="AU105" s="30"/>
      <c r="AV105" s="30"/>
      <c r="AW105" s="30"/>
      <c r="AX105" s="30"/>
      <c r="AY105" s="30"/>
    </row>
    <row r="106" spans="2:51" outlineLevel="2" x14ac:dyDescent="0.25">
      <c r="B106" s="4" t="s">
        <v>71</v>
      </c>
      <c r="C106" s="5" t="s">
        <v>233</v>
      </c>
      <c r="D106" s="6">
        <v>0</v>
      </c>
      <c r="E106" s="6">
        <v>1.5389956297876774E-5</v>
      </c>
      <c r="F106" s="6">
        <v>4.4585198444003357E-5</v>
      </c>
      <c r="G106" s="6">
        <v>0</v>
      </c>
      <c r="H106" s="6">
        <v>5.0155782402471062E-5</v>
      </c>
      <c r="I106" s="6">
        <v>3.1942745563606322E-5</v>
      </c>
      <c r="J106" s="6">
        <v>1.1468484006256434E-5</v>
      </c>
      <c r="K106" s="6">
        <v>0</v>
      </c>
      <c r="L106" s="6">
        <v>1.0951214242322292E-4</v>
      </c>
      <c r="M106" s="6">
        <v>1.2133219604711448E-6</v>
      </c>
      <c r="N106" s="6">
        <v>0</v>
      </c>
      <c r="O106" s="6">
        <v>4.8148570944043109E-5</v>
      </c>
      <c r="P106" s="6">
        <f>'Valor (Mensal)'!P106/'Valor (Mensal)'!P$10*100</f>
        <v>7.8609202949161958E-5</v>
      </c>
      <c r="Q106" s="6">
        <f>'Valor (Mensal)'!Q106/'Valor (Mensal)'!Q$10*100</f>
        <v>6.1916309578136029E-5</v>
      </c>
      <c r="R106" s="6">
        <f>'Valor (Mensal)'!R106/'Valor (Mensal)'!R$10*100</f>
        <v>4.027476820030577E-5</v>
      </c>
      <c r="S106" s="6">
        <f>'Valor (Mensal)'!S106/'Valor (Mensal)'!S$10*100</f>
        <v>0</v>
      </c>
      <c r="T106" s="6">
        <f>'Valor (Mensal)'!T106/'Valor (Mensal)'!T$10*100</f>
        <v>1.4339928209104062E-5</v>
      </c>
      <c r="U106" s="6">
        <f>'Valor (Mensal)'!U106/'Valor (Mensal)'!U$10*100</f>
        <v>4.2523537120884039E-6</v>
      </c>
      <c r="V106" s="6">
        <f>'Valor (Mensal)'!V106/'Valor (Mensal)'!V$10*100</f>
        <v>4.2659117095014247E-5</v>
      </c>
      <c r="W106" s="6">
        <f>'Valor (Mensal)'!W106/'Valor (Mensal)'!W$10*100</f>
        <v>2.132755660006112E-5</v>
      </c>
      <c r="X106" s="6">
        <f>'Valor (Mensal)'!X106/'Valor (Mensal)'!X$10*100</f>
        <v>3.7310908399093916E-5</v>
      </c>
      <c r="Y106" s="6">
        <f>'Valor (Mensal)'!Y106/'Valor (Mensal)'!Y$10*100</f>
        <v>0</v>
      </c>
      <c r="Z106" s="6">
        <f>'Valor (Mensal)'!Z106/'Valor (Mensal)'!Z$10*100</f>
        <v>1.2628139849307674E-6</v>
      </c>
      <c r="AA106" s="6">
        <f>'Valor (Mensal)'!AA106/'Valor (Mensal)'!AA$10*100</f>
        <v>1.9819634569507265E-6</v>
      </c>
      <c r="AB106" s="6">
        <f>'Valor (Mensal)'!AB106/'Valor (Mensal)'!AB$10*100</f>
        <v>5.8778333637536671E-5</v>
      </c>
      <c r="AC106" s="6">
        <f>'Valor (Mensal)'!AC106/'Valor (Mensal)'!AC$10*100</f>
        <v>4.6899113518134726E-6</v>
      </c>
      <c r="AD106" s="6">
        <f>'Valor (Mensal)'!AD106/'Valor (Mensal)'!AD$10*100</f>
        <v>4.3571000447230812E-3</v>
      </c>
      <c r="AE106" s="6">
        <f>'Valor (Mensal)'!AE106/'Valor (Mensal)'!AE$10*100</f>
        <v>5.6339479141479291E-4</v>
      </c>
      <c r="AF106" s="6">
        <f>'Valor (Mensal)'!AF106/'Valor (Mensal)'!AF$10*100</f>
        <v>1.6795951036226883E-4</v>
      </c>
      <c r="AG106" s="6">
        <f>'Valor (Mensal)'!AG106/'Valor (Mensal)'!AG$10*100</f>
        <v>8.7144047290048184E-6</v>
      </c>
      <c r="AH106" s="6">
        <f>'Valor (Mensal)'!AH106/'Valor (Mensal)'!AH$10*100</f>
        <v>0</v>
      </c>
      <c r="AI106" s="6">
        <f>'Valor (Mensal)'!AI106/'Valor (Mensal)'!AI$10*100</f>
        <v>1.7623977009039268E-4</v>
      </c>
      <c r="AJ106" s="6">
        <f>'Valor (Mensal)'!AJ106/'Valor (Mensal)'!AJ$10*100</f>
        <v>0</v>
      </c>
      <c r="AK106" s="6">
        <f>'Valor (Mensal)'!AK106/'Valor (Mensal)'!AK$10*100</f>
        <v>5.8355283964803143E-4</v>
      </c>
      <c r="AL106" s="6">
        <f>'Valor (Mensal)'!AL106/'Valor (Mensal)'!AL$10*100</f>
        <v>4.2854945910544118E-4</v>
      </c>
      <c r="AM106" s="6">
        <f>'Valor (Mensal)'!AM106/'Valor (Mensal)'!AM$10*100</f>
        <v>8.436818305684326E-5</v>
      </c>
      <c r="AN106" s="6">
        <f>'Valor (Mensal)'!AN106/'Valor (Mensal)'!AN$10*100</f>
        <v>8.0279825760790321E-5</v>
      </c>
      <c r="AO106" s="6">
        <f>'Valor (Mensal)'!AO106/'Valor (Mensal)'!AO$10*100</f>
        <v>0</v>
      </c>
      <c r="AP106" s="6">
        <f>'Valor (Mensal)'!AP106/'Valor (Mensal)'!AP$10*100</f>
        <v>1.1839697590460112E-4</v>
      </c>
      <c r="AQ106" s="6">
        <f>'Valor (Mensal)'!AQ106/'Valor (Mensal)'!AQ$10*100</f>
        <v>1.3833932794645172E-4</v>
      </c>
      <c r="AR106" s="6"/>
      <c r="AS106" s="6"/>
      <c r="AT106" s="6"/>
      <c r="AU106" s="6"/>
      <c r="AV106" s="6"/>
      <c r="AW106" s="6"/>
      <c r="AX106" s="6"/>
      <c r="AY106" s="6"/>
    </row>
    <row r="107" spans="2:51" outlineLevel="2" x14ac:dyDescent="0.25">
      <c r="B107" s="4" t="s">
        <v>72</v>
      </c>
      <c r="C107" s="5" t="s">
        <v>234</v>
      </c>
      <c r="D107" s="6">
        <v>0.40246495986708092</v>
      </c>
      <c r="E107" s="6">
        <v>0.40843430386995</v>
      </c>
      <c r="F107" s="6">
        <v>0.52941568579016429</v>
      </c>
      <c r="G107" s="6">
        <v>0.55692100411951595</v>
      </c>
      <c r="H107" s="6">
        <v>0.53652645931442389</v>
      </c>
      <c r="I107" s="6">
        <v>0.39218735903527502</v>
      </c>
      <c r="J107" s="6">
        <v>0.39780967751481139</v>
      </c>
      <c r="K107" s="6">
        <v>0.39668880843783627</v>
      </c>
      <c r="L107" s="6">
        <v>0.48924923571475809</v>
      </c>
      <c r="M107" s="6">
        <v>0.43090556468540259</v>
      </c>
      <c r="N107" s="6">
        <v>0.35063822706635939</v>
      </c>
      <c r="O107" s="6">
        <v>0.46722963662683092</v>
      </c>
      <c r="P107" s="6">
        <f>'Valor (Mensal)'!P107/'Valor (Mensal)'!P$10*100</f>
        <v>0.50208151809690993</v>
      </c>
      <c r="Q107" s="6">
        <f>'Valor (Mensal)'!Q107/'Valor (Mensal)'!Q$10*100</f>
        <v>0.40406990245261937</v>
      </c>
      <c r="R107" s="6">
        <f>'Valor (Mensal)'!R107/'Valor (Mensal)'!R$10*100</f>
        <v>0.36956615694098965</v>
      </c>
      <c r="S107" s="6">
        <f>'Valor (Mensal)'!S107/'Valor (Mensal)'!S$10*100</f>
        <v>0.9447961610652138</v>
      </c>
      <c r="T107" s="6">
        <f>'Valor (Mensal)'!T107/'Valor (Mensal)'!T$10*100</f>
        <v>2.8870649383644538</v>
      </c>
      <c r="U107" s="6">
        <f>'Valor (Mensal)'!U107/'Valor (Mensal)'!U$10*100</f>
        <v>0.17470138044177885</v>
      </c>
      <c r="V107" s="6">
        <f>'Valor (Mensal)'!V107/'Valor (Mensal)'!V$10*100</f>
        <v>0.38103027406253259</v>
      </c>
      <c r="W107" s="6">
        <f>'Valor (Mensal)'!W107/'Valor (Mensal)'!W$10*100</f>
        <v>0.36352440129736058</v>
      </c>
      <c r="X107" s="6">
        <f>'Valor (Mensal)'!X107/'Valor (Mensal)'!X$10*100</f>
        <v>0.40450990662052172</v>
      </c>
      <c r="Y107" s="6">
        <f>'Valor (Mensal)'!Y107/'Valor (Mensal)'!Y$10*100</f>
        <v>0.16614140697790927</v>
      </c>
      <c r="Z107" s="6">
        <f>'Valor (Mensal)'!Z107/'Valor (Mensal)'!Z$10*100</f>
        <v>0.30115584085919894</v>
      </c>
      <c r="AA107" s="6">
        <f>'Valor (Mensal)'!AA107/'Valor (Mensal)'!AA$10*100</f>
        <v>0.57843939563171398</v>
      </c>
      <c r="AB107" s="6">
        <f>'Valor (Mensal)'!AB107/'Valor (Mensal)'!AB$10*100</f>
        <v>0.49617077761776746</v>
      </c>
      <c r="AC107" s="6">
        <f>'Valor (Mensal)'!AC107/'Valor (Mensal)'!AC$10*100</f>
        <v>0.47769082303247468</v>
      </c>
      <c r="AD107" s="6">
        <f>'Valor (Mensal)'!AD107/'Valor (Mensal)'!AD$10*100</f>
        <v>0.73993676783579088</v>
      </c>
      <c r="AE107" s="6">
        <f>'Valor (Mensal)'!AE107/'Valor (Mensal)'!AE$10*100</f>
        <v>0.42470995979761744</v>
      </c>
      <c r="AF107" s="6">
        <f>'Valor (Mensal)'!AF107/'Valor (Mensal)'!AF$10*100</f>
        <v>0.3671418230246995</v>
      </c>
      <c r="AG107" s="6">
        <f>'Valor (Mensal)'!AG107/'Valor (Mensal)'!AG$10*100</f>
        <v>0.28871664599467928</v>
      </c>
      <c r="AH107" s="6">
        <f>'Valor (Mensal)'!AH107/'Valor (Mensal)'!AH$10*100</f>
        <v>0.34770985188197101</v>
      </c>
      <c r="AI107" s="6">
        <f>'Valor (Mensal)'!AI107/'Valor (Mensal)'!AI$10*100</f>
        <v>0.48558428499161238</v>
      </c>
      <c r="AJ107" s="6">
        <f>'Valor (Mensal)'!AJ107/'Valor (Mensal)'!AJ$10*100</f>
        <v>0.40304563193762366</v>
      </c>
      <c r="AK107" s="6">
        <f>'Valor (Mensal)'!AK107/'Valor (Mensal)'!AK$10*100</f>
        <v>0.49830359139440572</v>
      </c>
      <c r="AL107" s="6">
        <f>'Valor (Mensal)'!AL107/'Valor (Mensal)'!AL$10*100</f>
        <v>0.60701482492406433</v>
      </c>
      <c r="AM107" s="6">
        <f>'Valor (Mensal)'!AM107/'Valor (Mensal)'!AM$10*100</f>
        <v>0.49546827110670233</v>
      </c>
      <c r="AN107" s="6">
        <f>'Valor (Mensal)'!AN107/'Valor (Mensal)'!AN$10*100</f>
        <v>0.37474250232955558</v>
      </c>
      <c r="AO107" s="6">
        <f>'Valor (Mensal)'!AO107/'Valor (Mensal)'!AO$10*100</f>
        <v>0.66878074864597892</v>
      </c>
      <c r="AP107" s="6">
        <f>'Valor (Mensal)'!AP107/'Valor (Mensal)'!AP$10*100</f>
        <v>0.6768841335482888</v>
      </c>
      <c r="AQ107" s="6">
        <f>'Valor (Mensal)'!AQ107/'Valor (Mensal)'!AQ$10*100</f>
        <v>0.54111561728766211</v>
      </c>
      <c r="AR107" s="6"/>
      <c r="AS107" s="6"/>
      <c r="AT107" s="6"/>
      <c r="AU107" s="6"/>
      <c r="AV107" s="6"/>
      <c r="AW107" s="6"/>
      <c r="AX107" s="6"/>
      <c r="AY107" s="6"/>
    </row>
    <row r="108" spans="2:51" outlineLevel="2" x14ac:dyDescent="0.25">
      <c r="B108" s="4" t="s">
        <v>73</v>
      </c>
      <c r="C108" s="5" t="s">
        <v>235</v>
      </c>
      <c r="D108" s="6">
        <v>3.7406613846616969E-2</v>
      </c>
      <c r="E108" s="6">
        <v>3.6593595427575655E-2</v>
      </c>
      <c r="F108" s="6">
        <v>5.3269198565218112E-2</v>
      </c>
      <c r="G108" s="6">
        <v>4.9039284673729873E-2</v>
      </c>
      <c r="H108" s="6">
        <v>2.8520017696030974E-2</v>
      </c>
      <c r="I108" s="6">
        <v>3.2797445476603543E-2</v>
      </c>
      <c r="J108" s="6">
        <v>2.2970639029595279E-2</v>
      </c>
      <c r="K108" s="6">
        <v>2.9875141074197076E-2</v>
      </c>
      <c r="L108" s="6">
        <v>2.3398671518350168E-2</v>
      </c>
      <c r="M108" s="6">
        <v>2.4883548239873633E-2</v>
      </c>
      <c r="N108" s="6">
        <v>3.3198988649421231E-2</v>
      </c>
      <c r="O108" s="6">
        <v>3.4059152257850327E-2</v>
      </c>
      <c r="P108" s="6">
        <f>'Valor (Mensal)'!P108/'Valor (Mensal)'!P$10*100</f>
        <v>3.3877959040524153E-2</v>
      </c>
      <c r="Q108" s="6">
        <f>'Valor (Mensal)'!Q108/'Valor (Mensal)'!Q$10*100</f>
        <v>5.9789438137925879E-2</v>
      </c>
      <c r="R108" s="6">
        <f>'Valor (Mensal)'!R108/'Valor (Mensal)'!R$10*100</f>
        <v>3.9350501200025298E-2</v>
      </c>
      <c r="S108" s="6">
        <f>'Valor (Mensal)'!S108/'Valor (Mensal)'!S$10*100</f>
        <v>3.1340063983355052E-2</v>
      </c>
      <c r="T108" s="6">
        <f>'Valor (Mensal)'!T108/'Valor (Mensal)'!T$10*100</f>
        <v>2.3413175831280442E-2</v>
      </c>
      <c r="U108" s="6">
        <f>'Valor (Mensal)'!U108/'Valor (Mensal)'!U$10*100</f>
        <v>1.2929529975782773E-2</v>
      </c>
      <c r="V108" s="6">
        <f>'Valor (Mensal)'!V108/'Valor (Mensal)'!V$10*100</f>
        <v>2.5735765428354776E-2</v>
      </c>
      <c r="W108" s="6">
        <f>'Valor (Mensal)'!W108/'Valor (Mensal)'!W$10*100</f>
        <v>2.3094069545541034E-2</v>
      </c>
      <c r="X108" s="6">
        <f>'Valor (Mensal)'!X108/'Valor (Mensal)'!X$10*100</f>
        <v>1.5113001251848213E-2</v>
      </c>
      <c r="Y108" s="6">
        <f>'Valor (Mensal)'!Y108/'Valor (Mensal)'!Y$10*100</f>
        <v>1.3377734786470251E-2</v>
      </c>
      <c r="Z108" s="6">
        <f>'Valor (Mensal)'!Z108/'Valor (Mensal)'!Z$10*100</f>
        <v>1.8245786994817416E-2</v>
      </c>
      <c r="AA108" s="6">
        <f>'Valor (Mensal)'!AA108/'Valor (Mensal)'!AA$10*100</f>
        <v>4.2741558983087714E-2</v>
      </c>
      <c r="AB108" s="6">
        <f>'Valor (Mensal)'!AB108/'Valor (Mensal)'!AB$10*100</f>
        <v>1.9120453085833267E-2</v>
      </c>
      <c r="AC108" s="6">
        <f>'Valor (Mensal)'!AC108/'Valor (Mensal)'!AC$10*100</f>
        <v>3.5393295374838839E-2</v>
      </c>
      <c r="AD108" s="6">
        <f>'Valor (Mensal)'!AD108/'Valor (Mensal)'!AD$10*100</f>
        <v>3.605779809504487E-2</v>
      </c>
      <c r="AE108" s="6">
        <f>'Valor (Mensal)'!AE108/'Valor (Mensal)'!AE$10*100</f>
        <v>2.5225136503494491E-2</v>
      </c>
      <c r="AF108" s="6">
        <f>'Valor (Mensal)'!AF108/'Valor (Mensal)'!AF$10*100</f>
        <v>2.2329604392092396E-2</v>
      </c>
      <c r="AG108" s="6">
        <f>'Valor (Mensal)'!AG108/'Valor (Mensal)'!AG$10*100</f>
        <v>1.7538135626428062E-2</v>
      </c>
      <c r="AH108" s="6">
        <f>'Valor (Mensal)'!AH108/'Valor (Mensal)'!AH$10*100</f>
        <v>1.4870891798055881E-2</v>
      </c>
      <c r="AI108" s="6">
        <f>'Valor (Mensal)'!AI108/'Valor (Mensal)'!AI$10*100</f>
        <v>2.0624777874774101E-2</v>
      </c>
      <c r="AJ108" s="6">
        <f>'Valor (Mensal)'!AJ108/'Valor (Mensal)'!AJ$10*100</f>
        <v>3.7367887939595182E-2</v>
      </c>
      <c r="AK108" s="6">
        <f>'Valor (Mensal)'!AK108/'Valor (Mensal)'!AK$10*100</f>
        <v>2.7750294457185052E-2</v>
      </c>
      <c r="AL108" s="6">
        <f>'Valor (Mensal)'!AL108/'Valor (Mensal)'!AL$10*100</f>
        <v>3.6822133959168259E-2</v>
      </c>
      <c r="AM108" s="6">
        <f>'Valor (Mensal)'!AM108/'Valor (Mensal)'!AM$10*100</f>
        <v>5.7166128120021101E-2</v>
      </c>
      <c r="AN108" s="6">
        <f>'Valor (Mensal)'!AN108/'Valor (Mensal)'!AN$10*100</f>
        <v>4.4222804121987098E-2</v>
      </c>
      <c r="AO108" s="6">
        <f>'Valor (Mensal)'!AO108/'Valor (Mensal)'!AO$10*100</f>
        <v>3.9357352012546122E-2</v>
      </c>
      <c r="AP108" s="6">
        <f>'Valor (Mensal)'!AP108/'Valor (Mensal)'!AP$10*100</f>
        <v>3.6191712138876134E-2</v>
      </c>
      <c r="AQ108" s="6">
        <f>'Valor (Mensal)'!AQ108/'Valor (Mensal)'!AQ$10*100</f>
        <v>2.6116983342979332E-2</v>
      </c>
      <c r="AR108" s="6"/>
      <c r="AS108" s="6"/>
      <c r="AT108" s="6"/>
      <c r="AU108" s="6"/>
      <c r="AV108" s="6"/>
      <c r="AW108" s="6"/>
      <c r="AX108" s="6"/>
      <c r="AY108" s="6"/>
    </row>
    <row r="109" spans="2:51" outlineLevel="2" x14ac:dyDescent="0.25">
      <c r="B109" s="4" t="s">
        <v>74</v>
      </c>
      <c r="C109" s="5" t="s">
        <v>236</v>
      </c>
      <c r="D109" s="6">
        <v>2.4217021799929322E-2</v>
      </c>
      <c r="E109" s="6">
        <v>2.1339104569199976E-2</v>
      </c>
      <c r="F109" s="6">
        <v>1.9786854091559301E-2</v>
      </c>
      <c r="G109" s="6">
        <v>5.3691225941406788E-2</v>
      </c>
      <c r="H109" s="6">
        <v>2.6623974429599243E-2</v>
      </c>
      <c r="I109" s="6">
        <v>3.7111510013763713E-2</v>
      </c>
      <c r="J109" s="6">
        <v>2.9095995883833412E-2</v>
      </c>
      <c r="K109" s="6">
        <v>4.6298608796706636E-2</v>
      </c>
      <c r="L109" s="6">
        <v>4.264082302616623E-2</v>
      </c>
      <c r="M109" s="6">
        <v>7.0711594974951331E-2</v>
      </c>
      <c r="N109" s="6">
        <v>6.3286752311818323E-2</v>
      </c>
      <c r="O109" s="6">
        <v>4.4496469981605058E-2</v>
      </c>
      <c r="P109" s="6">
        <f>'Valor (Mensal)'!P109/'Valor (Mensal)'!P$10*100</f>
        <v>9.105311703321621E-2</v>
      </c>
      <c r="Q109" s="6">
        <f>'Valor (Mensal)'!Q109/'Valor (Mensal)'!Q$10*100</f>
        <v>0.11592544436113229</v>
      </c>
      <c r="R109" s="6">
        <f>'Valor (Mensal)'!R109/'Valor (Mensal)'!R$10*100</f>
        <v>3.4521492789308841E-2</v>
      </c>
      <c r="S109" s="6">
        <f>'Valor (Mensal)'!S109/'Valor (Mensal)'!S$10*100</f>
        <v>4.939466480549351E-2</v>
      </c>
      <c r="T109" s="6">
        <f>'Valor (Mensal)'!T109/'Valor (Mensal)'!T$10*100</f>
        <v>5.9064972976186882E-2</v>
      </c>
      <c r="U109" s="6">
        <f>'Valor (Mensal)'!U109/'Valor (Mensal)'!U$10*100</f>
        <v>2.2887603538154781E-2</v>
      </c>
      <c r="V109" s="6">
        <f>'Valor (Mensal)'!V109/'Valor (Mensal)'!V$10*100</f>
        <v>4.7285711639554015E-2</v>
      </c>
      <c r="W109" s="6">
        <f>'Valor (Mensal)'!W109/'Valor (Mensal)'!W$10*100</f>
        <v>3.1823206181626644E-2</v>
      </c>
      <c r="X109" s="6">
        <f>'Valor (Mensal)'!X109/'Valor (Mensal)'!X$10*100</f>
        <v>4.1901428551632681E-2</v>
      </c>
      <c r="Y109" s="6">
        <f>'Valor (Mensal)'!Y109/'Valor (Mensal)'!Y$10*100</f>
        <v>3.8948120496682635E-2</v>
      </c>
      <c r="Z109" s="6">
        <f>'Valor (Mensal)'!Z109/'Valor (Mensal)'!Z$10*100</f>
        <v>1.344005270743725E-2</v>
      </c>
      <c r="AA109" s="6">
        <f>'Valor (Mensal)'!AA109/'Valor (Mensal)'!AA$10*100</f>
        <v>0.16949656694285978</v>
      </c>
      <c r="AB109" s="6">
        <f>'Valor (Mensal)'!AB109/'Valor (Mensal)'!AB$10*100</f>
        <v>0.10492080657188199</v>
      </c>
      <c r="AC109" s="6">
        <f>'Valor (Mensal)'!AC109/'Valor (Mensal)'!AC$10*100</f>
        <v>0.17616284102276364</v>
      </c>
      <c r="AD109" s="6">
        <f>'Valor (Mensal)'!AD109/'Valor (Mensal)'!AD$10*100</f>
        <v>0.16311293699423349</v>
      </c>
      <c r="AE109" s="6">
        <f>'Valor (Mensal)'!AE109/'Valor (Mensal)'!AE$10*100</f>
        <v>7.5780084609315027E-2</v>
      </c>
      <c r="AF109" s="6">
        <f>'Valor (Mensal)'!AF109/'Valor (Mensal)'!AF$10*100</f>
        <v>9.5595638509440459E-2</v>
      </c>
      <c r="AG109" s="6">
        <f>'Valor (Mensal)'!AG109/'Valor (Mensal)'!AG$10*100</f>
        <v>9.5109904458296785E-2</v>
      </c>
      <c r="AH109" s="6">
        <f>'Valor (Mensal)'!AH109/'Valor (Mensal)'!AH$10*100</f>
        <v>9.5341061982902917E-2</v>
      </c>
      <c r="AI109" s="6">
        <f>'Valor (Mensal)'!AI109/'Valor (Mensal)'!AI$10*100</f>
        <v>0.1886460594099244</v>
      </c>
      <c r="AJ109" s="6">
        <f>'Valor (Mensal)'!AJ109/'Valor (Mensal)'!AJ$10*100</f>
        <v>0.11049828870084802</v>
      </c>
      <c r="AK109" s="6">
        <f>'Valor (Mensal)'!AK109/'Valor (Mensal)'!AK$10*100</f>
        <v>0.10605991249386865</v>
      </c>
      <c r="AL109" s="6">
        <f>'Valor (Mensal)'!AL109/'Valor (Mensal)'!AL$10*100</f>
        <v>0.15251473944085511</v>
      </c>
      <c r="AM109" s="6">
        <f>'Valor (Mensal)'!AM109/'Valor (Mensal)'!AM$10*100</f>
        <v>0.1103125133633242</v>
      </c>
      <c r="AN109" s="6">
        <f>'Valor (Mensal)'!AN109/'Valor (Mensal)'!AN$10*100</f>
        <v>0.17700977406568277</v>
      </c>
      <c r="AO109" s="6">
        <f>'Valor (Mensal)'!AO109/'Valor (Mensal)'!AO$10*100</f>
        <v>0.21654594203067595</v>
      </c>
      <c r="AP109" s="6">
        <f>'Valor (Mensal)'!AP109/'Valor (Mensal)'!AP$10*100</f>
        <v>0.21831316585485247</v>
      </c>
      <c r="AQ109" s="6">
        <f>'Valor (Mensal)'!AQ109/'Valor (Mensal)'!AQ$10*100</f>
        <v>0.15155389164288538</v>
      </c>
      <c r="AR109" s="6"/>
      <c r="AS109" s="6"/>
      <c r="AT109" s="6"/>
      <c r="AU109" s="6"/>
      <c r="AV109" s="6"/>
      <c r="AW109" s="6"/>
      <c r="AX109" s="6"/>
      <c r="AY109" s="6"/>
    </row>
    <row r="110" spans="2:51" outlineLevel="2" x14ac:dyDescent="0.25">
      <c r="B110" s="4" t="s">
        <v>75</v>
      </c>
      <c r="C110" s="5" t="s">
        <v>237</v>
      </c>
      <c r="D110" s="6">
        <v>5.2797425120137565E-3</v>
      </c>
      <c r="E110" s="6">
        <v>2.4259475617021253E-3</v>
      </c>
      <c r="F110" s="6">
        <v>5.8619564823221984E-3</v>
      </c>
      <c r="G110" s="6">
        <v>7.6241216386459662E-3</v>
      </c>
      <c r="H110" s="6">
        <v>6.4693224718271507E-3</v>
      </c>
      <c r="I110" s="6">
        <v>1.5382862415169328E-3</v>
      </c>
      <c r="J110" s="6">
        <v>3.4630302099286055E-3</v>
      </c>
      <c r="K110" s="6">
        <v>7.7046358999330626E-3</v>
      </c>
      <c r="L110" s="6">
        <v>4.4222205073036211E-3</v>
      </c>
      <c r="M110" s="6">
        <v>3.7486930104267653E-3</v>
      </c>
      <c r="N110" s="6">
        <v>4.8511692969968748E-3</v>
      </c>
      <c r="O110" s="6">
        <v>2.5426177200248156E-2</v>
      </c>
      <c r="P110" s="6">
        <f>'Valor (Mensal)'!P110/'Valor (Mensal)'!P$10*100</f>
        <v>1.0238896969879542E-2</v>
      </c>
      <c r="Q110" s="6">
        <f>'Valor (Mensal)'!Q110/'Valor (Mensal)'!Q$10*100</f>
        <v>1.1637216591411844E-2</v>
      </c>
      <c r="R110" s="6">
        <f>'Valor (Mensal)'!R110/'Valor (Mensal)'!R$10*100</f>
        <v>5.3037410474817432E-3</v>
      </c>
      <c r="S110" s="6">
        <f>'Valor (Mensal)'!S110/'Valor (Mensal)'!S$10*100</f>
        <v>4.4185948411792856E-3</v>
      </c>
      <c r="T110" s="6">
        <f>'Valor (Mensal)'!T110/'Valor (Mensal)'!T$10*100</f>
        <v>3.8223188948506952E-3</v>
      </c>
      <c r="U110" s="6">
        <f>'Valor (Mensal)'!U110/'Valor (Mensal)'!U$10*100</f>
        <v>2.1305672731885012E-3</v>
      </c>
      <c r="V110" s="6">
        <f>'Valor (Mensal)'!V110/'Valor (Mensal)'!V$10*100</f>
        <v>7.3391811528189877E-3</v>
      </c>
      <c r="W110" s="6">
        <f>'Valor (Mensal)'!W110/'Valor (Mensal)'!W$10*100</f>
        <v>5.9861172278203234E-3</v>
      </c>
      <c r="X110" s="6">
        <f>'Valor (Mensal)'!X110/'Valor (Mensal)'!X$10*100</f>
        <v>4.1662269416703973E-3</v>
      </c>
      <c r="Y110" s="6">
        <f>'Valor (Mensal)'!Y110/'Valor (Mensal)'!Y$10*100</f>
        <v>5.8655451449837054E-3</v>
      </c>
      <c r="Z110" s="6">
        <f>'Valor (Mensal)'!Z110/'Valor (Mensal)'!Z$10*100</f>
        <v>1.0246931878813674E-2</v>
      </c>
      <c r="AA110" s="6">
        <f>'Valor (Mensal)'!AA110/'Valor (Mensal)'!AA$10*100</f>
        <v>2.4203823908606488E-2</v>
      </c>
      <c r="AB110" s="6">
        <f>'Valor (Mensal)'!AB110/'Valor (Mensal)'!AB$10*100</f>
        <v>1.9336590737870508E-2</v>
      </c>
      <c r="AC110" s="6">
        <f>'Valor (Mensal)'!AC110/'Valor (Mensal)'!AC$10*100</f>
        <v>1.443847833547675E-2</v>
      </c>
      <c r="AD110" s="6">
        <f>'Valor (Mensal)'!AD110/'Valor (Mensal)'!AD$10*100</f>
        <v>2.0351567072907698E-2</v>
      </c>
      <c r="AE110" s="6">
        <f>'Valor (Mensal)'!AE110/'Valor (Mensal)'!AE$10*100</f>
        <v>1.4164908379883955E-2</v>
      </c>
      <c r="AF110" s="6">
        <f>'Valor (Mensal)'!AF110/'Valor (Mensal)'!AF$10*100</f>
        <v>6.4370811380943917E-3</v>
      </c>
      <c r="AG110" s="6">
        <f>'Valor (Mensal)'!AG110/'Valor (Mensal)'!AG$10*100</f>
        <v>8.1022177967922295E-3</v>
      </c>
      <c r="AH110" s="6">
        <f>'Valor (Mensal)'!AH110/'Valor (Mensal)'!AH$10*100</f>
        <v>5.9278129099260106E-3</v>
      </c>
      <c r="AI110" s="6">
        <f>'Valor (Mensal)'!AI110/'Valor (Mensal)'!AI$10*100</f>
        <v>1.1391373666772824E-2</v>
      </c>
      <c r="AJ110" s="6">
        <f>'Valor (Mensal)'!AJ110/'Valor (Mensal)'!AJ$10*100</f>
        <v>6.7663803343378896E-3</v>
      </c>
      <c r="AK110" s="6">
        <f>'Valor (Mensal)'!AK110/'Valor (Mensal)'!AK$10*100</f>
        <v>1.3203584853495228E-2</v>
      </c>
      <c r="AL110" s="6">
        <f>'Valor (Mensal)'!AL110/'Valor (Mensal)'!AL$10*100</f>
        <v>1.2203351490611223E-2</v>
      </c>
      <c r="AM110" s="6">
        <f>'Valor (Mensal)'!AM110/'Valor (Mensal)'!AM$10*100</f>
        <v>5.1499497515058827E-3</v>
      </c>
      <c r="AN110" s="6">
        <f>'Valor (Mensal)'!AN110/'Valor (Mensal)'!AN$10*100</f>
        <v>7.6514122593660467E-3</v>
      </c>
      <c r="AO110" s="6">
        <f>'Valor (Mensal)'!AO110/'Valor (Mensal)'!AO$10*100</f>
        <v>5.8111810430416435E-3</v>
      </c>
      <c r="AP110" s="6">
        <f>'Valor (Mensal)'!AP110/'Valor (Mensal)'!AP$10*100</f>
        <v>8.3715364102363923E-3</v>
      </c>
      <c r="AQ110" s="6">
        <f>'Valor (Mensal)'!AQ110/'Valor (Mensal)'!AQ$10*100</f>
        <v>1.5098176925105766E-2</v>
      </c>
      <c r="AR110" s="6"/>
      <c r="AS110" s="6"/>
      <c r="AT110" s="6"/>
      <c r="AU110" s="6"/>
      <c r="AV110" s="6"/>
      <c r="AW110" s="6"/>
      <c r="AX110" s="6"/>
      <c r="AY110" s="6"/>
    </row>
    <row r="111" spans="2:51" outlineLevel="2" x14ac:dyDescent="0.25">
      <c r="B111" s="4"/>
      <c r="C111" s="33" t="s">
        <v>314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f>'Valor (Mensal)'!P111/'Valor (Mensal)'!P$10*100</f>
        <v>0</v>
      </c>
      <c r="Q111" s="6">
        <f>'Valor (Mensal)'!Q111/'Valor (Mensal)'!Q$10*100</f>
        <v>0</v>
      </c>
      <c r="R111" s="6">
        <f>'Valor (Mensal)'!R111/'Valor (Mensal)'!R$10*100</f>
        <v>0</v>
      </c>
      <c r="S111" s="6">
        <f>'Valor (Mensal)'!S111/'Valor (Mensal)'!S$10*100</f>
        <v>0</v>
      </c>
      <c r="T111" s="6">
        <f>'Valor (Mensal)'!T111/'Valor (Mensal)'!T$10*100</f>
        <v>0</v>
      </c>
      <c r="U111" s="6">
        <f>'Valor (Mensal)'!U111/'Valor (Mensal)'!U$10*100</f>
        <v>0</v>
      </c>
      <c r="V111" s="6">
        <f>'Valor (Mensal)'!V111/'Valor (Mensal)'!V$10*100</f>
        <v>0</v>
      </c>
      <c r="W111" s="6">
        <f>'Valor (Mensal)'!W111/'Valor (Mensal)'!W$10*100</f>
        <v>0</v>
      </c>
      <c r="X111" s="6">
        <f>'Valor (Mensal)'!X111/'Valor (Mensal)'!X$10*100</f>
        <v>0</v>
      </c>
      <c r="Y111" s="6">
        <f>'Valor (Mensal)'!Y111/'Valor (Mensal)'!Y$10*100</f>
        <v>0</v>
      </c>
      <c r="Z111" s="6">
        <f>'Valor (Mensal)'!Z111/'Valor (Mensal)'!Z$10*100</f>
        <v>0</v>
      </c>
      <c r="AA111" s="6">
        <f>'Valor (Mensal)'!AA111/'Valor (Mensal)'!AA$10*100</f>
        <v>0</v>
      </c>
      <c r="AB111" s="6">
        <f>'Valor (Mensal)'!AB111/'Valor (Mensal)'!AB$10*100</f>
        <v>0</v>
      </c>
      <c r="AC111" s="6">
        <f>'Valor (Mensal)'!AC111/'Valor (Mensal)'!AC$10*100</f>
        <v>0</v>
      </c>
      <c r="AD111" s="6">
        <f>'Valor (Mensal)'!AD111/'Valor (Mensal)'!AD$10*100</f>
        <v>0</v>
      </c>
      <c r="AE111" s="6">
        <f>'Valor (Mensal)'!AE111/'Valor (Mensal)'!AE$10*100</f>
        <v>0</v>
      </c>
      <c r="AF111" s="6">
        <f>'Valor (Mensal)'!AF111/'Valor (Mensal)'!AF$10*100</f>
        <v>0</v>
      </c>
      <c r="AG111" s="6">
        <f>'Valor (Mensal)'!AG111/'Valor (Mensal)'!AG$10*100</f>
        <v>0</v>
      </c>
      <c r="AH111" s="6">
        <f>'Valor (Mensal)'!AH111/'Valor (Mensal)'!AH$10*100</f>
        <v>0</v>
      </c>
      <c r="AI111" s="6">
        <f>'Valor (Mensal)'!AI111/'Valor (Mensal)'!AI$10*100</f>
        <v>0</v>
      </c>
      <c r="AJ111" s="6">
        <f>'Valor (Mensal)'!AJ111/'Valor (Mensal)'!AJ$10*100</f>
        <v>0</v>
      </c>
      <c r="AK111" s="6">
        <f>'Valor (Mensal)'!AK111/'Valor (Mensal)'!AK$10*100</f>
        <v>0</v>
      </c>
      <c r="AL111" s="6">
        <f>'Valor (Mensal)'!AL111/'Valor (Mensal)'!AL$10*100</f>
        <v>0</v>
      </c>
      <c r="AM111" s="6">
        <f>'Valor (Mensal)'!AM111/'Valor (Mensal)'!AM$10*100</f>
        <v>0</v>
      </c>
      <c r="AN111" s="6">
        <f>'Valor (Mensal)'!AN111/'Valor (Mensal)'!AN$10*100</f>
        <v>0</v>
      </c>
      <c r="AO111" s="6">
        <f>'Valor (Mensal)'!AO111/'Valor (Mensal)'!AO$10*100</f>
        <v>0</v>
      </c>
      <c r="AP111" s="6">
        <f>'Valor (Mensal)'!AP111/'Valor (Mensal)'!AP$10*100</f>
        <v>0</v>
      </c>
      <c r="AQ111" s="6">
        <f>'Valor (Mensal)'!AQ111/'Valor (Mensal)'!AQ$10*100</f>
        <v>0</v>
      </c>
      <c r="AR111" s="6"/>
      <c r="AS111" s="6"/>
      <c r="AT111" s="6"/>
      <c r="AU111" s="6"/>
      <c r="AV111" s="6"/>
      <c r="AW111" s="6"/>
      <c r="AX111" s="6"/>
      <c r="AY111" s="6"/>
    </row>
    <row r="112" spans="2:51" ht="25.5" outlineLevel="1" x14ac:dyDescent="0.25">
      <c r="B112" s="16">
        <v>28</v>
      </c>
      <c r="C112" s="17" t="s">
        <v>238</v>
      </c>
      <c r="D112" s="30">
        <v>2.0767124514905091</v>
      </c>
      <c r="E112" s="30">
        <v>1.9201160590766744</v>
      </c>
      <c r="F112" s="30">
        <v>1.9010323803835463</v>
      </c>
      <c r="G112" s="30">
        <v>2.2162585977753833</v>
      </c>
      <c r="H112" s="30">
        <v>2.2933757087143691</v>
      </c>
      <c r="I112" s="30">
        <v>1.9314259804552616</v>
      </c>
      <c r="J112" s="30">
        <v>1.956913582398536</v>
      </c>
      <c r="K112" s="30">
        <v>2.2003570304783757</v>
      </c>
      <c r="L112" s="30">
        <v>1.8367884690274072</v>
      </c>
      <c r="M112" s="30">
        <v>1.9083551108840819</v>
      </c>
      <c r="N112" s="30">
        <v>2.2050568427256532</v>
      </c>
      <c r="O112" s="30">
        <v>2.9134291607005065</v>
      </c>
      <c r="P112" s="30">
        <f>'Valor (Mensal)'!P112/'Valor (Mensal)'!P$10*100</f>
        <v>1.9380428780889265</v>
      </c>
      <c r="Q112" s="30">
        <f>'Valor (Mensal)'!Q112/'Valor (Mensal)'!Q$10*100</f>
        <v>3.1115200425630825</v>
      </c>
      <c r="R112" s="30">
        <f>'Valor (Mensal)'!R112/'Valor (Mensal)'!R$10*100</f>
        <v>2.1427006951509928</v>
      </c>
      <c r="S112" s="30">
        <f>'Valor (Mensal)'!S112/'Valor (Mensal)'!S$10*100</f>
        <v>1.5971210691360378</v>
      </c>
      <c r="T112" s="30">
        <f>'Valor (Mensal)'!T112/'Valor (Mensal)'!T$10*100</f>
        <v>1.1105849053618988</v>
      </c>
      <c r="U112" s="30">
        <f>'Valor (Mensal)'!U112/'Valor (Mensal)'!U$10*100</f>
        <v>0.67953678168869358</v>
      </c>
      <c r="V112" s="30">
        <f>'Valor (Mensal)'!V112/'Valor (Mensal)'!V$10*100</f>
        <v>1.2932055890501346</v>
      </c>
      <c r="W112" s="30">
        <f>'Valor (Mensal)'!W112/'Valor (Mensal)'!W$10*100</f>
        <v>1.0588142760097528</v>
      </c>
      <c r="X112" s="30">
        <f>'Valor (Mensal)'!X112/'Valor (Mensal)'!X$10*100</f>
        <v>1.2367859689181213</v>
      </c>
      <c r="Y112" s="30">
        <f>'Valor (Mensal)'!Y112/'Valor (Mensal)'!Y$10*100</f>
        <v>0.79594819253233307</v>
      </c>
      <c r="Z112" s="30">
        <f>'Valor (Mensal)'!Z112/'Valor (Mensal)'!Z$10*100</f>
        <v>1.0405096651729921</v>
      </c>
      <c r="AA112" s="30">
        <f>'Valor (Mensal)'!AA112/'Valor (Mensal)'!AA$10*100</f>
        <v>2.7377512693631454</v>
      </c>
      <c r="AB112" s="30">
        <f>'Valor (Mensal)'!AB112/'Valor (Mensal)'!AB$10*100</f>
        <v>1.3200878774409504</v>
      </c>
      <c r="AC112" s="30">
        <f>'Valor (Mensal)'!AC112/'Valor (Mensal)'!AC$10*100</f>
        <v>2.7125522955526873</v>
      </c>
      <c r="AD112" s="30">
        <f>'Valor (Mensal)'!AD112/'Valor (Mensal)'!AD$10*100</f>
        <v>2.4364256579821091</v>
      </c>
      <c r="AE112" s="30">
        <f>'Valor (Mensal)'!AE112/'Valor (Mensal)'!AE$10*100</f>
        <v>1.5490218313612905</v>
      </c>
      <c r="AF112" s="30">
        <f>'Valor (Mensal)'!AF112/'Valor (Mensal)'!AF$10*100</f>
        <v>1.3268027327988303</v>
      </c>
      <c r="AG112" s="30">
        <f>'Valor (Mensal)'!AG112/'Valor (Mensal)'!AG$10*100</f>
        <v>1.1820138857424332</v>
      </c>
      <c r="AH112" s="30">
        <f>'Valor (Mensal)'!AH112/'Valor (Mensal)'!AH$10*100</f>
        <v>1.3372535144200195</v>
      </c>
      <c r="AI112" s="30">
        <f>'Valor (Mensal)'!AI112/'Valor (Mensal)'!AI$10*100</f>
        <v>1.4080645691877141</v>
      </c>
      <c r="AJ112" s="30">
        <f>'Valor (Mensal)'!AJ112/'Valor (Mensal)'!AJ$10*100</f>
        <v>1.2341569911975159</v>
      </c>
      <c r="AK112" s="30">
        <f>'Valor (Mensal)'!AK112/'Valor (Mensal)'!AK$10*100</f>
        <v>1.8714045982877354</v>
      </c>
      <c r="AL112" s="30">
        <f>'Valor (Mensal)'!AL112/'Valor (Mensal)'!AL$10*100</f>
        <v>2.5328613085337777</v>
      </c>
      <c r="AM112" s="30">
        <f>'Valor (Mensal)'!AM112/'Valor (Mensal)'!AM$10*100</f>
        <v>2.3364245065696179</v>
      </c>
      <c r="AN112" s="30">
        <f>'Valor (Mensal)'!AN112/'Valor (Mensal)'!AN$10*100</f>
        <v>1.4895006107468789</v>
      </c>
      <c r="AO112" s="30">
        <f>'Valor (Mensal)'!AO112/'Valor (Mensal)'!AO$10*100</f>
        <v>2.278641425303161</v>
      </c>
      <c r="AP112" s="30">
        <f>'Valor (Mensal)'!AP112/'Valor (Mensal)'!AP$10*100</f>
        <v>2.063030740191643</v>
      </c>
      <c r="AQ112" s="30">
        <f>'Valor (Mensal)'!AQ112/'Valor (Mensal)'!AQ$10*100</f>
        <v>1.3787409363676562</v>
      </c>
      <c r="AR112" s="30"/>
      <c r="AS112" s="30"/>
      <c r="AT112" s="30"/>
      <c r="AU112" s="30"/>
      <c r="AV112" s="30"/>
      <c r="AW112" s="30"/>
      <c r="AX112" s="30"/>
      <c r="AY112" s="30"/>
    </row>
    <row r="113" spans="2:51" ht="22.5" outlineLevel="2" x14ac:dyDescent="0.25">
      <c r="B113" s="4" t="s">
        <v>76</v>
      </c>
      <c r="C113" s="5" t="s">
        <v>239</v>
      </c>
      <c r="D113" s="6">
        <v>0.51599312662301455</v>
      </c>
      <c r="E113" s="6">
        <v>0.10339581474349577</v>
      </c>
      <c r="F113" s="6">
        <v>0.23553085457691975</v>
      </c>
      <c r="G113" s="6">
        <v>0.33759388267493667</v>
      </c>
      <c r="H113" s="6">
        <v>0.79306436178662154</v>
      </c>
      <c r="I113" s="6">
        <v>0.67690092019550363</v>
      </c>
      <c r="J113" s="6">
        <v>0.5307198594931507</v>
      </c>
      <c r="K113" s="6">
        <v>0.82881994633186951</v>
      </c>
      <c r="L113" s="6">
        <v>0.52615502803847403</v>
      </c>
      <c r="M113" s="6">
        <v>0.42236020552457992</v>
      </c>
      <c r="N113" s="6">
        <v>0.35452732138426563</v>
      </c>
      <c r="O113" s="6">
        <v>0.65741467149395072</v>
      </c>
      <c r="P113" s="6">
        <f>'Valor (Mensal)'!P113/'Valor (Mensal)'!P$10*100</f>
        <v>0.59481787641686312</v>
      </c>
      <c r="Q113" s="6">
        <f>'Valor (Mensal)'!Q113/'Valor (Mensal)'!Q$10*100</f>
        <v>1.0476720125112864</v>
      </c>
      <c r="R113" s="6">
        <f>'Valor (Mensal)'!R113/'Valor (Mensal)'!R$10*100</f>
        <v>0.38427855099906127</v>
      </c>
      <c r="S113" s="6">
        <f>'Valor (Mensal)'!S113/'Valor (Mensal)'!S$10*100</f>
        <v>0.16927776857367904</v>
      </c>
      <c r="T113" s="6">
        <f>'Valor (Mensal)'!T113/'Valor (Mensal)'!T$10*100</f>
        <v>4.1674964098434401E-2</v>
      </c>
      <c r="U113" s="6">
        <f>'Valor (Mensal)'!U113/'Valor (Mensal)'!U$10*100</f>
        <v>4.2470852115152447E-2</v>
      </c>
      <c r="V113" s="6">
        <f>'Valor (Mensal)'!V113/'Valor (Mensal)'!V$10*100</f>
        <v>4.3433433394185123E-2</v>
      </c>
      <c r="W113" s="6">
        <f>'Valor (Mensal)'!W113/'Valor (Mensal)'!W$10*100</f>
        <v>6.3749544825069823E-2</v>
      </c>
      <c r="X113" s="6">
        <f>'Valor (Mensal)'!X113/'Valor (Mensal)'!X$10*100</f>
        <v>5.8328692347178419E-2</v>
      </c>
      <c r="Y113" s="6">
        <f>'Valor (Mensal)'!Y113/'Valor (Mensal)'!Y$10*100</f>
        <v>0.11499562856702326</v>
      </c>
      <c r="Z113" s="6">
        <f>'Valor (Mensal)'!Z113/'Valor (Mensal)'!Z$10*100</f>
        <v>0.1688303467646104</v>
      </c>
      <c r="AA113" s="6">
        <f>'Valor (Mensal)'!AA113/'Valor (Mensal)'!AA$10*100</f>
        <v>0.10812075988216975</v>
      </c>
      <c r="AB113" s="6">
        <f>'Valor (Mensal)'!AB113/'Valor (Mensal)'!AB$10*100</f>
        <v>7.1136871683124742E-2</v>
      </c>
      <c r="AC113" s="6">
        <f>'Valor (Mensal)'!AC113/'Valor (Mensal)'!AC$10*100</f>
        <v>0.18785058864391529</v>
      </c>
      <c r="AD113" s="6">
        <f>'Valor (Mensal)'!AD113/'Valor (Mensal)'!AD$10*100</f>
        <v>0.26385163678875145</v>
      </c>
      <c r="AE113" s="6">
        <f>'Valor (Mensal)'!AE113/'Valor (Mensal)'!AE$10*100</f>
        <v>4.7922507574987484E-2</v>
      </c>
      <c r="AF113" s="6">
        <f>'Valor (Mensal)'!AF113/'Valor (Mensal)'!AF$10*100</f>
        <v>0.21927225443352602</v>
      </c>
      <c r="AG113" s="6">
        <f>'Valor (Mensal)'!AG113/'Valor (Mensal)'!AG$10*100</f>
        <v>3.7565125048925188E-2</v>
      </c>
      <c r="AH113" s="6">
        <f>'Valor (Mensal)'!AH113/'Valor (Mensal)'!AH$10*100</f>
        <v>2.6465248585779338E-2</v>
      </c>
      <c r="AI113" s="6">
        <f>'Valor (Mensal)'!AI113/'Valor (Mensal)'!AI$10*100</f>
        <v>3.4910502675347316E-2</v>
      </c>
      <c r="AJ113" s="6">
        <f>'Valor (Mensal)'!AJ113/'Valor (Mensal)'!AJ$10*100</f>
        <v>6.4649007574883149E-2</v>
      </c>
      <c r="AK113" s="6">
        <f>'Valor (Mensal)'!AK113/'Valor (Mensal)'!AK$10*100</f>
        <v>0.27635614376312179</v>
      </c>
      <c r="AL113" s="6">
        <f>'Valor (Mensal)'!AL113/'Valor (Mensal)'!AL$10*100</f>
        <v>0.14866418914493287</v>
      </c>
      <c r="AM113" s="6">
        <f>'Valor (Mensal)'!AM113/'Valor (Mensal)'!AM$10*100</f>
        <v>0.28925208234768091</v>
      </c>
      <c r="AN113" s="6">
        <f>'Valor (Mensal)'!AN113/'Valor (Mensal)'!AN$10*100</f>
        <v>0.20715567626592926</v>
      </c>
      <c r="AO113" s="6">
        <f>'Valor (Mensal)'!AO113/'Valor (Mensal)'!AO$10*100</f>
        <v>0.19668178211839088</v>
      </c>
      <c r="AP113" s="6">
        <f>'Valor (Mensal)'!AP113/'Valor (Mensal)'!AP$10*100</f>
        <v>3.7298560199524405E-2</v>
      </c>
      <c r="AQ113" s="6">
        <f>'Valor (Mensal)'!AQ113/'Valor (Mensal)'!AQ$10*100</f>
        <v>4.7480510779162988E-2</v>
      </c>
      <c r="AR113" s="6"/>
      <c r="AS113" s="6"/>
      <c r="AT113" s="6"/>
      <c r="AU113" s="6"/>
      <c r="AV113" s="6"/>
      <c r="AW113" s="6"/>
      <c r="AX113" s="6"/>
      <c r="AY113" s="6"/>
    </row>
    <row r="114" spans="2:51" ht="22.5" outlineLevel="2" x14ac:dyDescent="0.25">
      <c r="B114" s="4" t="s">
        <v>77</v>
      </c>
      <c r="C114" s="5" t="s">
        <v>240</v>
      </c>
      <c r="D114" s="6">
        <v>9.024990624776992E-2</v>
      </c>
      <c r="E114" s="6">
        <v>1.4219474017243751E-2</v>
      </c>
      <c r="F114" s="6">
        <v>1.0651802753498097E-2</v>
      </c>
      <c r="G114" s="6">
        <v>2.5172733188983429E-2</v>
      </c>
      <c r="H114" s="6">
        <v>1.8342558642668819E-2</v>
      </c>
      <c r="I114" s="6">
        <v>3.1964156461900761E-2</v>
      </c>
      <c r="J114" s="6">
        <v>1.0475697457281339E-2</v>
      </c>
      <c r="K114" s="6">
        <v>8.4483868541940788E-2</v>
      </c>
      <c r="L114" s="6">
        <v>6.4797800466248213E-3</v>
      </c>
      <c r="M114" s="6">
        <v>8.3957161190312494E-3</v>
      </c>
      <c r="N114" s="6">
        <v>0.14071999373303787</v>
      </c>
      <c r="O114" s="6">
        <v>5.5844514739133135E-2</v>
      </c>
      <c r="P114" s="6">
        <f>'Valor (Mensal)'!P114/'Valor (Mensal)'!P$10*100</f>
        <v>4.0987456475308374E-2</v>
      </c>
      <c r="Q114" s="6">
        <f>'Valor (Mensal)'!Q114/'Valor (Mensal)'!Q$10*100</f>
        <v>1.5610210593476358E-2</v>
      </c>
      <c r="R114" s="6">
        <f>'Valor (Mensal)'!R114/'Valor (Mensal)'!R$10*100</f>
        <v>4.3300684440311168E-3</v>
      </c>
      <c r="S114" s="6">
        <f>'Valor (Mensal)'!S114/'Valor (Mensal)'!S$10*100</f>
        <v>5.9604404869683806E-3</v>
      </c>
      <c r="T114" s="6">
        <f>'Valor (Mensal)'!T114/'Valor (Mensal)'!T$10*100</f>
        <v>2.7147469628355254E-2</v>
      </c>
      <c r="U114" s="6">
        <f>'Valor (Mensal)'!U114/'Valor (Mensal)'!U$10*100</f>
        <v>2.1268119478323709E-3</v>
      </c>
      <c r="V114" s="6">
        <f>'Valor (Mensal)'!V114/'Valor (Mensal)'!V$10*100</f>
        <v>5.3103668676764797E-3</v>
      </c>
      <c r="W114" s="6">
        <f>'Valor (Mensal)'!W114/'Valor (Mensal)'!W$10*100</f>
        <v>8.4252717455164227E-3</v>
      </c>
      <c r="X114" s="6">
        <f>'Valor (Mensal)'!X114/'Valor (Mensal)'!X$10*100</f>
        <v>4.8504796454112931E-2</v>
      </c>
      <c r="Y114" s="6">
        <f>'Valor (Mensal)'!Y114/'Valor (Mensal)'!Y$10*100</f>
        <v>1.4722072403397344E-2</v>
      </c>
      <c r="Z114" s="6">
        <f>'Valor (Mensal)'!Z114/'Valor (Mensal)'!Z$10*100</f>
        <v>3.683551859862143E-3</v>
      </c>
      <c r="AA114" s="6">
        <f>'Valor (Mensal)'!AA114/'Valor (Mensal)'!AA$10*100</f>
        <v>7.6906214192383254E-3</v>
      </c>
      <c r="AB114" s="6">
        <f>'Valor (Mensal)'!AB114/'Valor (Mensal)'!AB$10*100</f>
        <v>7.5902359794402394E-2</v>
      </c>
      <c r="AC114" s="6">
        <f>'Valor (Mensal)'!AC114/'Valor (Mensal)'!AC$10*100</f>
        <v>1.1911984007660236E-2</v>
      </c>
      <c r="AD114" s="6">
        <f>'Valor (Mensal)'!AD114/'Valor (Mensal)'!AD$10*100</f>
        <v>2.8839992356060488E-2</v>
      </c>
      <c r="AE114" s="6">
        <f>'Valor (Mensal)'!AE114/'Valor (Mensal)'!AE$10*100</f>
        <v>2.2173274508916218E-2</v>
      </c>
      <c r="AF114" s="6">
        <f>'Valor (Mensal)'!AF114/'Valor (Mensal)'!AF$10*100</f>
        <v>3.9156636543256716E-3</v>
      </c>
      <c r="AG114" s="6">
        <f>'Valor (Mensal)'!AG114/'Valor (Mensal)'!AG$10*100</f>
        <v>2.7289950627490318E-3</v>
      </c>
      <c r="AH114" s="6">
        <f>'Valor (Mensal)'!AH114/'Valor (Mensal)'!AH$10*100</f>
        <v>5.5906533268614634E-3</v>
      </c>
      <c r="AI114" s="6">
        <f>'Valor (Mensal)'!AI114/'Valor (Mensal)'!AI$10*100</f>
        <v>2.5928877699616645E-2</v>
      </c>
      <c r="AJ114" s="6">
        <f>'Valor (Mensal)'!AJ114/'Valor (Mensal)'!AJ$10*100</f>
        <v>3.0142877383951387E-2</v>
      </c>
      <c r="AK114" s="6">
        <f>'Valor (Mensal)'!AK114/'Valor (Mensal)'!AK$10*100</f>
        <v>1.609438470593379E-2</v>
      </c>
      <c r="AL114" s="6">
        <f>'Valor (Mensal)'!AL114/'Valor (Mensal)'!AL$10*100</f>
        <v>1.621549070285094E-2</v>
      </c>
      <c r="AM114" s="6">
        <f>'Valor (Mensal)'!AM114/'Valor (Mensal)'!AM$10*100</f>
        <v>2.2713014041850482E-2</v>
      </c>
      <c r="AN114" s="6">
        <f>'Valor (Mensal)'!AN114/'Valor (Mensal)'!AN$10*100</f>
        <v>9.1351406885686933E-3</v>
      </c>
      <c r="AO114" s="6">
        <f>'Valor (Mensal)'!AO114/'Valor (Mensal)'!AO$10*100</f>
        <v>5.6867627386389969E-3</v>
      </c>
      <c r="AP114" s="6">
        <f>'Valor (Mensal)'!AP114/'Valor (Mensal)'!AP$10*100</f>
        <v>2.5513710028111133E-2</v>
      </c>
      <c r="AQ114" s="6">
        <f>'Valor (Mensal)'!AQ114/'Valor (Mensal)'!AQ$10*100</f>
        <v>9.1220151232820519E-3</v>
      </c>
      <c r="AR114" s="6"/>
      <c r="AS114" s="6"/>
      <c r="AT114" s="6"/>
      <c r="AU114" s="6"/>
      <c r="AV114" s="6"/>
      <c r="AW114" s="6"/>
      <c r="AX114" s="6"/>
      <c r="AY114" s="6"/>
    </row>
    <row r="115" spans="2:51" ht="22.5" outlineLevel="2" x14ac:dyDescent="0.25">
      <c r="B115" s="4" t="s">
        <v>78</v>
      </c>
      <c r="C115" s="5" t="s">
        <v>241</v>
      </c>
      <c r="D115" s="6">
        <v>4.5233016109747668E-3</v>
      </c>
      <c r="E115" s="6">
        <v>4.947448148770189E-3</v>
      </c>
      <c r="F115" s="6">
        <v>3.3544307928365337E-3</v>
      </c>
      <c r="G115" s="6">
        <v>2.9393509173396989E-3</v>
      </c>
      <c r="H115" s="6">
        <v>1.6685870907204043E-3</v>
      </c>
      <c r="I115" s="6">
        <v>1.7512957459003291E-3</v>
      </c>
      <c r="J115" s="6">
        <v>1.4977388152210066E-3</v>
      </c>
      <c r="K115" s="6">
        <v>2.0719486154429077E-3</v>
      </c>
      <c r="L115" s="6">
        <v>1.8635093650029772E-3</v>
      </c>
      <c r="M115" s="6">
        <v>4.5219161331247933E-3</v>
      </c>
      <c r="N115" s="6">
        <v>2.3767575348979746E-3</v>
      </c>
      <c r="O115" s="6">
        <v>3.0886989697279832E-3</v>
      </c>
      <c r="P115" s="6">
        <f>'Valor (Mensal)'!P115/'Valor (Mensal)'!P$10*100</f>
        <v>5.2261599950857466E-3</v>
      </c>
      <c r="Q115" s="6">
        <f>'Valor (Mensal)'!Q115/'Valor (Mensal)'!Q$10*100</f>
        <v>6.4035325964145965E-3</v>
      </c>
      <c r="R115" s="6">
        <f>'Valor (Mensal)'!R115/'Valor (Mensal)'!R$10*100</f>
        <v>3.3844961621543423E-3</v>
      </c>
      <c r="S115" s="6">
        <f>'Valor (Mensal)'!S115/'Valor (Mensal)'!S$10*100</f>
        <v>2.0269816648101776E-3</v>
      </c>
      <c r="T115" s="6">
        <f>'Valor (Mensal)'!T115/'Valor (Mensal)'!T$10*100</f>
        <v>1.4904259537702345E-3</v>
      </c>
      <c r="U115" s="6">
        <f>'Valor (Mensal)'!U115/'Valor (Mensal)'!U$10*100</f>
        <v>7.9063405089757968E-4</v>
      </c>
      <c r="V115" s="6">
        <f>'Valor (Mensal)'!V115/'Valor (Mensal)'!V$10*100</f>
        <v>1.8754547591859326E-3</v>
      </c>
      <c r="W115" s="6">
        <f>'Valor (Mensal)'!W115/'Valor (Mensal)'!W$10*100</f>
        <v>2.9799453340600248E-3</v>
      </c>
      <c r="X115" s="6">
        <f>'Valor (Mensal)'!X115/'Valor (Mensal)'!X$10*100</f>
        <v>1.2846221519997676E-3</v>
      </c>
      <c r="Y115" s="6">
        <f>'Valor (Mensal)'!Y115/'Valor (Mensal)'!Y$10*100</f>
        <v>9.2715831745012855E-4</v>
      </c>
      <c r="Z115" s="6">
        <f>'Valor (Mensal)'!Z115/'Valor (Mensal)'!Z$10*100</f>
        <v>3.1898298588446659E-3</v>
      </c>
      <c r="AA115" s="6">
        <f>'Valor (Mensal)'!AA115/'Valor (Mensal)'!AA$10*100</f>
        <v>7.4806194651257634E-3</v>
      </c>
      <c r="AB115" s="6">
        <f>'Valor (Mensal)'!AB115/'Valor (Mensal)'!AB$10*100</f>
        <v>3.8645597312868592E-3</v>
      </c>
      <c r="AC115" s="6">
        <f>'Valor (Mensal)'!AC115/'Valor (Mensal)'!AC$10*100</f>
        <v>2.6607430402621765E-3</v>
      </c>
      <c r="AD115" s="6">
        <f>'Valor (Mensal)'!AD115/'Valor (Mensal)'!AD$10*100</f>
        <v>3.7280018836641417E-3</v>
      </c>
      <c r="AE115" s="6">
        <f>'Valor (Mensal)'!AE115/'Valor (Mensal)'!AE$10*100</f>
        <v>2.2752112182305583E-3</v>
      </c>
      <c r="AF115" s="6">
        <f>'Valor (Mensal)'!AF115/'Valor (Mensal)'!AF$10*100</f>
        <v>3.8842788151380271E-3</v>
      </c>
      <c r="AG115" s="6">
        <f>'Valor (Mensal)'!AG115/'Valor (Mensal)'!AG$10*100</f>
        <v>1.2637867403586306E-3</v>
      </c>
      <c r="AH115" s="6">
        <f>'Valor (Mensal)'!AH115/'Valor (Mensal)'!AH$10*100</f>
        <v>1.462276527019097E-3</v>
      </c>
      <c r="AI115" s="6">
        <f>'Valor (Mensal)'!AI115/'Valor (Mensal)'!AI$10*100</f>
        <v>2.6456458510081041E-3</v>
      </c>
      <c r="AJ115" s="6">
        <f>'Valor (Mensal)'!AJ115/'Valor (Mensal)'!AJ$10*100</f>
        <v>1.869115315884439E-3</v>
      </c>
      <c r="AK115" s="6">
        <f>'Valor (Mensal)'!AK115/'Valor (Mensal)'!AK$10*100</f>
        <v>4.3477232823720862E-3</v>
      </c>
      <c r="AL115" s="6">
        <f>'Valor (Mensal)'!AL115/'Valor (Mensal)'!AL$10*100</f>
        <v>1.8427626741533971E-3</v>
      </c>
      <c r="AM115" s="6">
        <f>'Valor (Mensal)'!AM115/'Valor (Mensal)'!AM$10*100</f>
        <v>5.9113428964871822E-3</v>
      </c>
      <c r="AN115" s="6">
        <f>'Valor (Mensal)'!AN115/'Valor (Mensal)'!AN$10*100</f>
        <v>9.0111000814975754E-3</v>
      </c>
      <c r="AO115" s="6">
        <f>'Valor (Mensal)'!AO115/'Valor (Mensal)'!AO$10*100</f>
        <v>3.3389390183350041E-3</v>
      </c>
      <c r="AP115" s="6">
        <f>'Valor (Mensal)'!AP115/'Valor (Mensal)'!AP$10*100</f>
        <v>5.9998445941892003E-3</v>
      </c>
      <c r="AQ115" s="6">
        <f>'Valor (Mensal)'!AQ115/'Valor (Mensal)'!AQ$10*100</f>
        <v>2.9335467848030277E-3</v>
      </c>
      <c r="AR115" s="6"/>
      <c r="AS115" s="6"/>
      <c r="AT115" s="6"/>
      <c r="AU115" s="6"/>
      <c r="AV115" s="6"/>
      <c r="AW115" s="6"/>
      <c r="AX115" s="6"/>
      <c r="AY115" s="6"/>
    </row>
    <row r="116" spans="2:51" ht="22.5" outlineLevel="2" x14ac:dyDescent="0.25">
      <c r="B116" s="4" t="s">
        <v>79</v>
      </c>
      <c r="C116" s="5" t="s">
        <v>242</v>
      </c>
      <c r="D116" s="6">
        <v>0.6734888156155292</v>
      </c>
      <c r="E116" s="6">
        <v>1.0316236940090484</v>
      </c>
      <c r="F116" s="6">
        <v>0.97388346362994349</v>
      </c>
      <c r="G116" s="6">
        <v>1.0442450273401498</v>
      </c>
      <c r="H116" s="6">
        <v>0.84683980906430212</v>
      </c>
      <c r="I116" s="6">
        <v>0.74867713748631737</v>
      </c>
      <c r="J116" s="6">
        <v>0.80321838383116717</v>
      </c>
      <c r="K116" s="6">
        <v>0.76253123624238195</v>
      </c>
      <c r="L116" s="6">
        <v>0.78334048830470682</v>
      </c>
      <c r="M116" s="6">
        <v>0.77503151167333451</v>
      </c>
      <c r="N116" s="6">
        <v>0.994686191909115</v>
      </c>
      <c r="O116" s="6">
        <v>1.244711644033774</v>
      </c>
      <c r="P116" s="6">
        <f>'Valor (Mensal)'!P116/'Valor (Mensal)'!P$10*100</f>
        <v>0.71572645970136339</v>
      </c>
      <c r="Q116" s="6">
        <f>'Valor (Mensal)'!Q116/'Valor (Mensal)'!Q$10*100</f>
        <v>1.2530941555211295</v>
      </c>
      <c r="R116" s="6">
        <f>'Valor (Mensal)'!R116/'Valor (Mensal)'!R$10*100</f>
        <v>0.9948047530908265</v>
      </c>
      <c r="S116" s="6">
        <f>'Valor (Mensal)'!S116/'Valor (Mensal)'!S$10*100</f>
        <v>0.74674270138092003</v>
      </c>
      <c r="T116" s="6">
        <f>'Valor (Mensal)'!T116/'Valor (Mensal)'!T$10*100</f>
        <v>0.58215824199642174</v>
      </c>
      <c r="U116" s="6">
        <f>'Valor (Mensal)'!U116/'Valor (Mensal)'!U$10*100</f>
        <v>0.35506976774744942</v>
      </c>
      <c r="V116" s="6">
        <f>'Valor (Mensal)'!V116/'Valor (Mensal)'!V$10*100</f>
        <v>0.7441389197944861</v>
      </c>
      <c r="W116" s="6">
        <f>'Valor (Mensal)'!W116/'Valor (Mensal)'!W$10*100</f>
        <v>0.58319333527488992</v>
      </c>
      <c r="X116" s="6">
        <f>'Valor (Mensal)'!X116/'Valor (Mensal)'!X$10*100</f>
        <v>0.5858723610888199</v>
      </c>
      <c r="Y116" s="6">
        <f>'Valor (Mensal)'!Y116/'Valor (Mensal)'!Y$10*100</f>
        <v>0.3790774390120617</v>
      </c>
      <c r="Z116" s="6">
        <f>'Valor (Mensal)'!Z116/'Valor (Mensal)'!Z$10*100</f>
        <v>0.4723815161506803</v>
      </c>
      <c r="AA116" s="6">
        <f>'Valor (Mensal)'!AA116/'Valor (Mensal)'!AA$10*100</f>
        <v>1.5177721043145076</v>
      </c>
      <c r="AB116" s="6">
        <f>'Valor (Mensal)'!AB116/'Valor (Mensal)'!AB$10*100</f>
        <v>0.60043604378205728</v>
      </c>
      <c r="AC116" s="6">
        <f>'Valor (Mensal)'!AC116/'Valor (Mensal)'!AC$10*100</f>
        <v>1.6053215790970996</v>
      </c>
      <c r="AD116" s="6">
        <f>'Valor (Mensal)'!AD116/'Valor (Mensal)'!AD$10*100</f>
        <v>1.3137071604965529</v>
      </c>
      <c r="AE116" s="6">
        <f>'Valor (Mensal)'!AE116/'Valor (Mensal)'!AE$10*100</f>
        <v>0.93360634001186082</v>
      </c>
      <c r="AF116" s="6">
        <f>'Valor (Mensal)'!AF116/'Valor (Mensal)'!AF$10*100</f>
        <v>0.60810236809601426</v>
      </c>
      <c r="AG116" s="6">
        <f>'Valor (Mensal)'!AG116/'Valor (Mensal)'!AG$10*100</f>
        <v>0.68232358083240296</v>
      </c>
      <c r="AH116" s="6">
        <f>'Valor (Mensal)'!AH116/'Valor (Mensal)'!AH$10*100</f>
        <v>0.77618138062230613</v>
      </c>
      <c r="AI116" s="6">
        <f>'Valor (Mensal)'!AI116/'Valor (Mensal)'!AI$10*100</f>
        <v>0.82401376983182917</v>
      </c>
      <c r="AJ116" s="6">
        <f>'Valor (Mensal)'!AJ116/'Valor (Mensal)'!AJ$10*100</f>
        <v>0.676645774844846</v>
      </c>
      <c r="AK116" s="6">
        <f>'Valor (Mensal)'!AK116/'Valor (Mensal)'!AK$10*100</f>
        <v>0.94631195310463345</v>
      </c>
      <c r="AL116" s="6">
        <f>'Valor (Mensal)'!AL116/'Valor (Mensal)'!AL$10*100</f>
        <v>1.5164121438413374</v>
      </c>
      <c r="AM116" s="6">
        <f>'Valor (Mensal)'!AM116/'Valor (Mensal)'!AM$10*100</f>
        <v>1.2514726954663138</v>
      </c>
      <c r="AN116" s="6">
        <f>'Valor (Mensal)'!AN116/'Valor (Mensal)'!AN$10*100</f>
        <v>0.7173836265999336</v>
      </c>
      <c r="AO116" s="6">
        <f>'Valor (Mensal)'!AO116/'Valor (Mensal)'!AO$10*100</f>
        <v>1.2663873658700924</v>
      </c>
      <c r="AP116" s="6">
        <f>'Valor (Mensal)'!AP116/'Valor (Mensal)'!AP$10*100</f>
        <v>1.2260390068329634</v>
      </c>
      <c r="AQ116" s="6">
        <f>'Valor (Mensal)'!AQ116/'Valor (Mensal)'!AQ$10*100</f>
        <v>0.76866443939538953</v>
      </c>
      <c r="AR116" s="6"/>
      <c r="AS116" s="6"/>
      <c r="AT116" s="6"/>
      <c r="AU116" s="6"/>
      <c r="AV116" s="6"/>
      <c r="AW116" s="6"/>
      <c r="AX116" s="6"/>
      <c r="AY116" s="6"/>
    </row>
    <row r="117" spans="2:51" ht="22.5" outlineLevel="2" x14ac:dyDescent="0.25">
      <c r="B117" s="4" t="s">
        <v>80</v>
      </c>
      <c r="C117" s="5" t="s">
        <v>243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f>'Valor (Mensal)'!P117/'Valor (Mensal)'!P$10*100</f>
        <v>0</v>
      </c>
      <c r="Q117" s="6">
        <f>'Valor (Mensal)'!Q117/'Valor (Mensal)'!Q$10*100</f>
        <v>0</v>
      </c>
      <c r="R117" s="6">
        <f>'Valor (Mensal)'!R117/'Valor (Mensal)'!R$10*100</f>
        <v>0</v>
      </c>
      <c r="S117" s="6">
        <f>'Valor (Mensal)'!S117/'Valor (Mensal)'!S$10*100</f>
        <v>0</v>
      </c>
      <c r="T117" s="6">
        <f>'Valor (Mensal)'!T117/'Valor (Mensal)'!T$10*100</f>
        <v>0</v>
      </c>
      <c r="U117" s="6">
        <f>'Valor (Mensal)'!U117/'Valor (Mensal)'!U$10*100</f>
        <v>0</v>
      </c>
      <c r="V117" s="6">
        <f>'Valor (Mensal)'!V117/'Valor (Mensal)'!V$10*100</f>
        <v>0</v>
      </c>
      <c r="W117" s="6">
        <f>'Valor (Mensal)'!W117/'Valor (Mensal)'!W$10*100</f>
        <v>0</v>
      </c>
      <c r="X117" s="6">
        <f>'Valor (Mensal)'!X117/'Valor (Mensal)'!X$10*100</f>
        <v>0</v>
      </c>
      <c r="Y117" s="6">
        <f>'Valor (Mensal)'!Y117/'Valor (Mensal)'!Y$10*100</f>
        <v>0</v>
      </c>
      <c r="Z117" s="6">
        <f>'Valor (Mensal)'!Z117/'Valor (Mensal)'!Z$10*100</f>
        <v>0</v>
      </c>
      <c r="AA117" s="6">
        <f>'Valor (Mensal)'!AA117/'Valor (Mensal)'!AA$10*100</f>
        <v>0</v>
      </c>
      <c r="AB117" s="6">
        <f>'Valor (Mensal)'!AB117/'Valor (Mensal)'!AB$10*100</f>
        <v>0</v>
      </c>
      <c r="AC117" s="6">
        <f>'Valor (Mensal)'!AC117/'Valor (Mensal)'!AC$10*100</f>
        <v>0</v>
      </c>
      <c r="AD117" s="6">
        <f>'Valor (Mensal)'!AD117/'Valor (Mensal)'!AD$10*100</f>
        <v>0</v>
      </c>
      <c r="AE117" s="6">
        <f>'Valor (Mensal)'!AE117/'Valor (Mensal)'!AE$10*100</f>
        <v>0</v>
      </c>
      <c r="AF117" s="6">
        <f>'Valor (Mensal)'!AF117/'Valor (Mensal)'!AF$10*100</f>
        <v>0</v>
      </c>
      <c r="AG117" s="6">
        <f>'Valor (Mensal)'!AG117/'Valor (Mensal)'!AG$10*100</f>
        <v>0</v>
      </c>
      <c r="AH117" s="6">
        <f>'Valor (Mensal)'!AH117/'Valor (Mensal)'!AH$10*100</f>
        <v>0</v>
      </c>
      <c r="AI117" s="6">
        <f>'Valor (Mensal)'!AI117/'Valor (Mensal)'!AI$10*100</f>
        <v>0</v>
      </c>
      <c r="AJ117" s="6">
        <f>'Valor (Mensal)'!AJ117/'Valor (Mensal)'!AJ$10*100</f>
        <v>0</v>
      </c>
      <c r="AK117" s="6">
        <f>'Valor (Mensal)'!AK117/'Valor (Mensal)'!AK$10*100</f>
        <v>0</v>
      </c>
      <c r="AL117" s="6">
        <f>'Valor (Mensal)'!AL117/'Valor (Mensal)'!AL$10*100</f>
        <v>0</v>
      </c>
      <c r="AM117" s="6">
        <f>'Valor (Mensal)'!AM117/'Valor (Mensal)'!AM$10*100</f>
        <v>0</v>
      </c>
      <c r="AN117" s="6">
        <f>'Valor (Mensal)'!AN117/'Valor (Mensal)'!AN$10*100</f>
        <v>0</v>
      </c>
      <c r="AO117" s="6">
        <f>'Valor (Mensal)'!AO117/'Valor (Mensal)'!AO$10*100</f>
        <v>0</v>
      </c>
      <c r="AP117" s="6">
        <f>'Valor (Mensal)'!AP117/'Valor (Mensal)'!AP$10*100</f>
        <v>0</v>
      </c>
      <c r="AQ117" s="6">
        <f>'Valor (Mensal)'!AQ117/'Valor (Mensal)'!AQ$10*100</f>
        <v>0</v>
      </c>
      <c r="AR117" s="6"/>
      <c r="AS117" s="6"/>
      <c r="AT117" s="6"/>
      <c r="AU117" s="6"/>
      <c r="AV117" s="6"/>
      <c r="AW117" s="6"/>
      <c r="AX117" s="6"/>
      <c r="AY117" s="6"/>
    </row>
    <row r="118" spans="2:51" outlineLevel="2" x14ac:dyDescent="0.25">
      <c r="B118" s="4" t="s">
        <v>81</v>
      </c>
      <c r="C118" s="5" t="s">
        <v>244</v>
      </c>
      <c r="D118" s="6">
        <v>0.7924573013932209</v>
      </c>
      <c r="E118" s="6">
        <v>0.76592962815811616</v>
      </c>
      <c r="F118" s="6">
        <v>0.67761182863034841</v>
      </c>
      <c r="G118" s="6">
        <v>0.80630760365397358</v>
      </c>
      <c r="H118" s="6">
        <v>0.633460392130056</v>
      </c>
      <c r="I118" s="6">
        <v>0.47213247056563951</v>
      </c>
      <c r="J118" s="6">
        <v>0.61100190280171562</v>
      </c>
      <c r="K118" s="6">
        <v>0.52245003074674035</v>
      </c>
      <c r="L118" s="6">
        <v>0.51894966327259873</v>
      </c>
      <c r="M118" s="6">
        <v>0.69804576143401131</v>
      </c>
      <c r="N118" s="6">
        <v>0.71274657816433684</v>
      </c>
      <c r="O118" s="6">
        <v>0.95236963146392073</v>
      </c>
      <c r="P118" s="6">
        <f>'Valor (Mensal)'!P118/'Valor (Mensal)'!P$10*100</f>
        <v>0.58128492550030564</v>
      </c>
      <c r="Q118" s="6">
        <f>'Valor (Mensal)'!Q118/'Valor (Mensal)'!Q$10*100</f>
        <v>0.7887401313407757</v>
      </c>
      <c r="R118" s="6">
        <f>'Valor (Mensal)'!R118/'Valor (Mensal)'!R$10*100</f>
        <v>0.75590282645491969</v>
      </c>
      <c r="S118" s="6">
        <f>'Valor (Mensal)'!S118/'Valor (Mensal)'!S$10*100</f>
        <v>0.67311317702966011</v>
      </c>
      <c r="T118" s="6">
        <f>'Valor (Mensal)'!T118/'Valor (Mensal)'!T$10*100</f>
        <v>0.45811380368491705</v>
      </c>
      <c r="U118" s="6">
        <f>'Valor (Mensal)'!U118/'Valor (Mensal)'!U$10*100</f>
        <v>0.27907871582736177</v>
      </c>
      <c r="V118" s="6">
        <f>'Valor (Mensal)'!V118/'Valor (Mensal)'!V$10*100</f>
        <v>0.49844741423460093</v>
      </c>
      <c r="W118" s="6">
        <f>'Valor (Mensal)'!W118/'Valor (Mensal)'!W$10*100</f>
        <v>0.40046617883021651</v>
      </c>
      <c r="X118" s="6">
        <f>'Valor (Mensal)'!X118/'Valor (Mensal)'!X$10*100</f>
        <v>0.54279549687601025</v>
      </c>
      <c r="Y118" s="6">
        <f>'Valor (Mensal)'!Y118/'Valor (Mensal)'!Y$10*100</f>
        <v>0.28622589423240058</v>
      </c>
      <c r="Z118" s="6">
        <f>'Valor (Mensal)'!Z118/'Valor (Mensal)'!Z$10*100</f>
        <v>0.39242442053899473</v>
      </c>
      <c r="AA118" s="6">
        <f>'Valor (Mensal)'!AA118/'Valor (Mensal)'!AA$10*100</f>
        <v>1.0966871642821037</v>
      </c>
      <c r="AB118" s="6">
        <f>'Valor (Mensal)'!AB118/'Valor (Mensal)'!AB$10*100</f>
        <v>0.56874804245007915</v>
      </c>
      <c r="AC118" s="6">
        <f>'Valor (Mensal)'!AC118/'Valor (Mensal)'!AC$10*100</f>
        <v>0.90480740076374999</v>
      </c>
      <c r="AD118" s="6">
        <f>'Valor (Mensal)'!AD118/'Valor (Mensal)'!AD$10*100</f>
        <v>0.82629886645708017</v>
      </c>
      <c r="AE118" s="6">
        <f>'Valor (Mensal)'!AE118/'Valor (Mensal)'!AE$10*100</f>
        <v>0.54304449804729538</v>
      </c>
      <c r="AF118" s="6">
        <f>'Valor (Mensal)'!AF118/'Valor (Mensal)'!AF$10*100</f>
        <v>0.49162816779982632</v>
      </c>
      <c r="AG118" s="6">
        <f>'Valor (Mensal)'!AG118/'Valor (Mensal)'!AG$10*100</f>
        <v>0.45813239805799733</v>
      </c>
      <c r="AH118" s="6">
        <f>'Valor (Mensal)'!AH118/'Valor (Mensal)'!AH$10*100</f>
        <v>0.52755395535805338</v>
      </c>
      <c r="AI118" s="6">
        <f>'Valor (Mensal)'!AI118/'Valor (Mensal)'!AI$10*100</f>
        <v>0.52056577312991281</v>
      </c>
      <c r="AJ118" s="6">
        <f>'Valor (Mensal)'!AJ118/'Valor (Mensal)'!AJ$10*100</f>
        <v>0.4608502160779509</v>
      </c>
      <c r="AK118" s="6">
        <f>'Valor (Mensal)'!AK118/'Valor (Mensal)'!AK$10*100</f>
        <v>0.62829439343167448</v>
      </c>
      <c r="AL118" s="6">
        <f>'Valor (Mensal)'!AL118/'Valor (Mensal)'!AL$10*100</f>
        <v>0.84972672217050282</v>
      </c>
      <c r="AM118" s="6">
        <f>'Valor (Mensal)'!AM118/'Valor (Mensal)'!AM$10*100</f>
        <v>0.76707537181728547</v>
      </c>
      <c r="AN118" s="6">
        <f>'Valor (Mensal)'!AN118/'Valor (Mensal)'!AN$10*100</f>
        <v>0.54681506711094963</v>
      </c>
      <c r="AO118" s="6">
        <f>'Valor (Mensal)'!AO118/'Valor (Mensal)'!AO$10*100</f>
        <v>0.80654657555770393</v>
      </c>
      <c r="AP118" s="6">
        <f>'Valor (Mensal)'!AP118/'Valor (Mensal)'!AP$10*100</f>
        <v>0.76817961853685512</v>
      </c>
      <c r="AQ118" s="6">
        <f>'Valor (Mensal)'!AQ118/'Valor (Mensal)'!AQ$10*100</f>
        <v>0.55054042428501837</v>
      </c>
      <c r="AR118" s="6"/>
      <c r="AS118" s="6"/>
      <c r="AT118" s="6"/>
      <c r="AU118" s="6"/>
      <c r="AV118" s="6"/>
      <c r="AW118" s="6"/>
      <c r="AX118" s="6"/>
      <c r="AY118" s="6"/>
    </row>
    <row r="119" spans="2:51" outlineLevel="1" x14ac:dyDescent="0.25">
      <c r="B119" s="16">
        <v>29</v>
      </c>
      <c r="C119" s="17" t="s">
        <v>245</v>
      </c>
      <c r="D119" s="30">
        <v>11.185009463872401</v>
      </c>
      <c r="E119" s="30">
        <v>9.4447235865885908</v>
      </c>
      <c r="F119" s="30">
        <v>14.923210556608085</v>
      </c>
      <c r="G119" s="30">
        <v>8.8443854336083287</v>
      </c>
      <c r="H119" s="30">
        <v>6.2150740053061355</v>
      </c>
      <c r="I119" s="30">
        <v>6.7336817405748342</v>
      </c>
      <c r="J119" s="30">
        <v>5.8282984866582277</v>
      </c>
      <c r="K119" s="30">
        <v>5.9575468306768498</v>
      </c>
      <c r="L119" s="30">
        <v>6.0282931350940618</v>
      </c>
      <c r="M119" s="30">
        <v>8.0415678630227241</v>
      </c>
      <c r="N119" s="30">
        <v>9.0221982660300082</v>
      </c>
      <c r="O119" s="30">
        <v>11.059311885380989</v>
      </c>
      <c r="P119" s="30">
        <f>'Valor (Mensal)'!P119/'Valor (Mensal)'!P$10*100</f>
        <v>7.5031848774489331</v>
      </c>
      <c r="Q119" s="30">
        <f>'Valor (Mensal)'!Q119/'Valor (Mensal)'!Q$10*100</f>
        <v>8.1785934401165239</v>
      </c>
      <c r="R119" s="30">
        <f>'Valor (Mensal)'!R119/'Valor (Mensal)'!R$10*100</f>
        <v>8.0167924124205339</v>
      </c>
      <c r="S119" s="30">
        <f>'Valor (Mensal)'!S119/'Valor (Mensal)'!S$10*100</f>
        <v>7.4389717826968669</v>
      </c>
      <c r="T119" s="30">
        <f>'Valor (Mensal)'!T119/'Valor (Mensal)'!T$10*100</f>
        <v>4.9590102792986803</v>
      </c>
      <c r="U119" s="30">
        <f>'Valor (Mensal)'!U119/'Valor (Mensal)'!U$10*100</f>
        <v>3.0282982329593491</v>
      </c>
      <c r="V119" s="30">
        <f>'Valor (Mensal)'!V119/'Valor (Mensal)'!V$10*100</f>
        <v>7.0932332659653623</v>
      </c>
      <c r="W119" s="30">
        <f>'Valor (Mensal)'!W119/'Valor (Mensal)'!W$10*100</f>
        <v>5.818534199174751</v>
      </c>
      <c r="X119" s="30">
        <f>'Valor (Mensal)'!X119/'Valor (Mensal)'!X$10*100</f>
        <v>5.4452663779776476</v>
      </c>
      <c r="Y119" s="30">
        <f>'Valor (Mensal)'!Y119/'Valor (Mensal)'!Y$10*100</f>
        <v>3.3662316689124649</v>
      </c>
      <c r="Z119" s="30">
        <f>'Valor (Mensal)'!Z119/'Valor (Mensal)'!Z$10*100</f>
        <v>4.0783612002794056</v>
      </c>
      <c r="AA119" s="30">
        <f>'Valor (Mensal)'!AA119/'Valor (Mensal)'!AA$10*100</f>
        <v>10.438292501875832</v>
      </c>
      <c r="AB119" s="30">
        <f>'Valor (Mensal)'!AB119/'Valor (Mensal)'!AB$10*100</f>
        <v>9.3850824743513943</v>
      </c>
      <c r="AC119" s="30">
        <f>'Valor (Mensal)'!AC119/'Valor (Mensal)'!AC$10*100</f>
        <v>8.233693276180496</v>
      </c>
      <c r="AD119" s="30">
        <f>'Valor (Mensal)'!AD119/'Valor (Mensal)'!AD$10*100</f>
        <v>8.2763104134106147</v>
      </c>
      <c r="AE119" s="30">
        <f>'Valor (Mensal)'!AE119/'Valor (Mensal)'!AE$10*100</f>
        <v>5.8549138029734351</v>
      </c>
      <c r="AF119" s="30">
        <f>'Valor (Mensal)'!AF119/'Valor (Mensal)'!AF$10*100</f>
        <v>4.6374880760453676</v>
      </c>
      <c r="AG119" s="30">
        <f>'Valor (Mensal)'!AG119/'Valor (Mensal)'!AG$10*100</f>
        <v>4.5064032227912607</v>
      </c>
      <c r="AH119" s="30">
        <f>'Valor (Mensal)'!AH119/'Valor (Mensal)'!AH$10*100</f>
        <v>5.1634351780014303</v>
      </c>
      <c r="AI119" s="30">
        <f>'Valor (Mensal)'!AI119/'Valor (Mensal)'!AI$10*100</f>
        <v>5.573917561901844</v>
      </c>
      <c r="AJ119" s="30">
        <f>'Valor (Mensal)'!AJ119/'Valor (Mensal)'!AJ$10*100</f>
        <v>4.8322966292886491</v>
      </c>
      <c r="AK119" s="30">
        <f>'Valor (Mensal)'!AK119/'Valor (Mensal)'!AK$10*100</f>
        <v>6.6750144668611897</v>
      </c>
      <c r="AL119" s="30">
        <f>'Valor (Mensal)'!AL119/'Valor (Mensal)'!AL$10*100</f>
        <v>8.5011175811103215</v>
      </c>
      <c r="AM119" s="30">
        <f>'Valor (Mensal)'!AM119/'Valor (Mensal)'!AM$10*100</f>
        <v>9.7858428268266167</v>
      </c>
      <c r="AN119" s="30">
        <f>'Valor (Mensal)'!AN119/'Valor (Mensal)'!AN$10*100</f>
        <v>7.2605685827556501</v>
      </c>
      <c r="AO119" s="30">
        <f>'Valor (Mensal)'!AO119/'Valor (Mensal)'!AO$10*100</f>
        <v>7.6841777425259243</v>
      </c>
      <c r="AP119" s="30">
        <f>'Valor (Mensal)'!AP119/'Valor (Mensal)'!AP$10*100</f>
        <v>7.5922891892904483</v>
      </c>
      <c r="AQ119" s="30">
        <f>'Valor (Mensal)'!AQ119/'Valor (Mensal)'!AQ$10*100</f>
        <v>5.1936517697781195</v>
      </c>
      <c r="AR119" s="30"/>
      <c r="AS119" s="30"/>
      <c r="AT119" s="30"/>
      <c r="AU119" s="30"/>
      <c r="AV119" s="30"/>
      <c r="AW119" s="30"/>
      <c r="AX119" s="30"/>
      <c r="AY119" s="30"/>
    </row>
    <row r="120" spans="2:51" ht="22.5" outlineLevel="2" x14ac:dyDescent="0.25">
      <c r="B120" s="4" t="s">
        <v>82</v>
      </c>
      <c r="C120" s="5" t="s">
        <v>246</v>
      </c>
      <c r="D120" s="6">
        <v>0.89240112209716271</v>
      </c>
      <c r="E120" s="6">
        <v>0.98355587143901246</v>
      </c>
      <c r="F120" s="6">
        <v>7.4777634598989176</v>
      </c>
      <c r="G120" s="6">
        <v>1.0997739338451373</v>
      </c>
      <c r="H120" s="6">
        <v>0.97297606860632291</v>
      </c>
      <c r="I120" s="6">
        <v>0.78543762450263754</v>
      </c>
      <c r="J120" s="6">
        <v>0.75819204221769743</v>
      </c>
      <c r="K120" s="6">
        <v>0.85728151192548863</v>
      </c>
      <c r="L120" s="6">
        <v>0.7626225271263446</v>
      </c>
      <c r="M120" s="6">
        <v>0.93647512063199134</v>
      </c>
      <c r="N120" s="6">
        <v>1.001571361655873</v>
      </c>
      <c r="O120" s="6">
        <v>1.2531848823390004</v>
      </c>
      <c r="P120" s="6">
        <f>'Valor (Mensal)'!P120/'Valor (Mensal)'!P$10*100</f>
        <v>0.94796073951625059</v>
      </c>
      <c r="Q120" s="6">
        <f>'Valor (Mensal)'!Q120/'Valor (Mensal)'!Q$10*100</f>
        <v>0.93258123696822826</v>
      </c>
      <c r="R120" s="6">
        <f>'Valor (Mensal)'!R120/'Valor (Mensal)'!R$10*100</f>
        <v>0.92243382590153444</v>
      </c>
      <c r="S120" s="6">
        <f>'Valor (Mensal)'!S120/'Valor (Mensal)'!S$10*100</f>
        <v>0.71484515248163438</v>
      </c>
      <c r="T120" s="6">
        <f>'Valor (Mensal)'!T120/'Valor (Mensal)'!T$10*100</f>
        <v>0.6018941307606156</v>
      </c>
      <c r="U120" s="6">
        <f>'Valor (Mensal)'!U120/'Valor (Mensal)'!U$10*100</f>
        <v>0.30683172994199315</v>
      </c>
      <c r="V120" s="6">
        <f>'Valor (Mensal)'!V120/'Valor (Mensal)'!V$10*100</f>
        <v>0.72957205775615519</v>
      </c>
      <c r="W120" s="6">
        <f>'Valor (Mensal)'!W120/'Valor (Mensal)'!W$10*100</f>
        <v>0.55573425396706</v>
      </c>
      <c r="X120" s="6">
        <f>'Valor (Mensal)'!X120/'Valor (Mensal)'!X$10*100</f>
        <v>0.52703722524387919</v>
      </c>
      <c r="Y120" s="6">
        <f>'Valor (Mensal)'!Y120/'Valor (Mensal)'!Y$10*100</f>
        <v>0.33183108380069809</v>
      </c>
      <c r="Z120" s="6">
        <f>'Valor (Mensal)'!Z120/'Valor (Mensal)'!Z$10*100</f>
        <v>0.45191287040566108</v>
      </c>
      <c r="AA120" s="6">
        <f>'Valor (Mensal)'!AA120/'Valor (Mensal)'!AA$10*100</f>
        <v>1.1344702815575218</v>
      </c>
      <c r="AB120" s="6">
        <f>'Valor (Mensal)'!AB120/'Valor (Mensal)'!AB$10*100</f>
        <v>0.77359831057850947</v>
      </c>
      <c r="AC120" s="6">
        <f>'Valor (Mensal)'!AC120/'Valor (Mensal)'!AC$10*100</f>
        <v>1.1062844291338727</v>
      </c>
      <c r="AD120" s="6">
        <f>'Valor (Mensal)'!AD120/'Valor (Mensal)'!AD$10*100</f>
        <v>1.0174948419860452</v>
      </c>
      <c r="AE120" s="6">
        <f>'Valor (Mensal)'!AE120/'Valor (Mensal)'!AE$10*100</f>
        <v>0.64519555696700426</v>
      </c>
      <c r="AF120" s="6">
        <f>'Valor (Mensal)'!AF120/'Valor (Mensal)'!AF$10*100</f>
        <v>0.54647793262682276</v>
      </c>
      <c r="AG120" s="6">
        <f>'Valor (Mensal)'!AG120/'Valor (Mensal)'!AG$10*100</f>
        <v>0.54142987739246484</v>
      </c>
      <c r="AH120" s="6">
        <f>'Valor (Mensal)'!AH120/'Valor (Mensal)'!AH$10*100</f>
        <v>0.58469069619682101</v>
      </c>
      <c r="AI120" s="6">
        <f>'Valor (Mensal)'!AI120/'Valor (Mensal)'!AI$10*100</f>
        <v>0.64810985718443814</v>
      </c>
      <c r="AJ120" s="6">
        <f>'Valor (Mensal)'!AJ120/'Valor (Mensal)'!AJ$10*100</f>
        <v>0.52247789606875905</v>
      </c>
      <c r="AK120" s="6">
        <f>'Valor (Mensal)'!AK120/'Valor (Mensal)'!AK$10*100</f>
        <v>0.78527781139579533</v>
      </c>
      <c r="AL120" s="6">
        <f>'Valor (Mensal)'!AL120/'Valor (Mensal)'!AL$10*100</f>
        <v>1.1791736893538984</v>
      </c>
      <c r="AM120" s="6">
        <f>'Valor (Mensal)'!AM120/'Valor (Mensal)'!AM$10*100</f>
        <v>1.1003600704084273</v>
      </c>
      <c r="AN120" s="6">
        <f>'Valor (Mensal)'!AN120/'Valor (Mensal)'!AN$10*100</f>
        <v>0.63245584721571446</v>
      </c>
      <c r="AO120" s="6">
        <f>'Valor (Mensal)'!AO120/'Valor (Mensal)'!AO$10*100</f>
        <v>1.1028866190172006</v>
      </c>
      <c r="AP120" s="6">
        <f>'Valor (Mensal)'!AP120/'Valor (Mensal)'!AP$10*100</f>
        <v>0.95882852861852419</v>
      </c>
      <c r="AQ120" s="6">
        <f>'Valor (Mensal)'!AQ120/'Valor (Mensal)'!AQ$10*100</f>
        <v>0.67875693283928662</v>
      </c>
      <c r="AR120" s="6"/>
      <c r="AS120" s="6"/>
      <c r="AT120" s="6"/>
      <c r="AU120" s="6"/>
      <c r="AV120" s="6"/>
      <c r="AW120" s="6"/>
      <c r="AX120" s="6"/>
      <c r="AY120" s="6"/>
    </row>
    <row r="121" spans="2:51" outlineLevel="2" x14ac:dyDescent="0.25">
      <c r="B121" s="4" t="s">
        <v>83</v>
      </c>
      <c r="C121" s="5" t="s">
        <v>247</v>
      </c>
      <c r="D121" s="6">
        <v>0.88416790412871138</v>
      </c>
      <c r="E121" s="6">
        <v>0.65212656686867987</v>
      </c>
      <c r="F121" s="6">
        <v>0.61382757424615686</v>
      </c>
      <c r="G121" s="6">
        <v>0.71039462498655637</v>
      </c>
      <c r="H121" s="6">
        <v>0.69023774925485004</v>
      </c>
      <c r="I121" s="6">
        <v>1.129802584851413</v>
      </c>
      <c r="J121" s="6">
        <v>0.73191367771971638</v>
      </c>
      <c r="K121" s="6">
        <v>0.67150806644064787</v>
      </c>
      <c r="L121" s="6">
        <v>0.74770436907613436</v>
      </c>
      <c r="M121" s="6">
        <v>1.11668861809881</v>
      </c>
      <c r="N121" s="6">
        <v>1.1361127278544592</v>
      </c>
      <c r="O121" s="6">
        <v>1.0746238590859347</v>
      </c>
      <c r="P121" s="6">
        <f>'Valor (Mensal)'!P121/'Valor (Mensal)'!P$10*100</f>
        <v>0.78538715409564186</v>
      </c>
      <c r="Q121" s="6">
        <f>'Valor (Mensal)'!Q121/'Valor (Mensal)'!Q$10*100</f>
        <v>0.72122242881867016</v>
      </c>
      <c r="R121" s="6">
        <f>'Valor (Mensal)'!R121/'Valor (Mensal)'!R$10*100</f>
        <v>0.8724607661115954</v>
      </c>
      <c r="S121" s="6">
        <f>'Valor (Mensal)'!S121/'Valor (Mensal)'!S$10*100</f>
        <v>0.91439120513090011</v>
      </c>
      <c r="T121" s="6">
        <f>'Valor (Mensal)'!T121/'Valor (Mensal)'!T$10*100</f>
        <v>0.375110019293588</v>
      </c>
      <c r="U121" s="6">
        <f>'Valor (Mensal)'!U121/'Valor (Mensal)'!U$10*100</f>
        <v>0.30520724798591609</v>
      </c>
      <c r="V121" s="6">
        <f>'Valor (Mensal)'!V121/'Valor (Mensal)'!V$10*100</f>
        <v>0.9979573071043496</v>
      </c>
      <c r="W121" s="6">
        <f>'Valor (Mensal)'!W121/'Valor (Mensal)'!W$10*100</f>
        <v>0.73243238467400074</v>
      </c>
      <c r="X121" s="6">
        <f>'Valor (Mensal)'!X121/'Valor (Mensal)'!X$10*100</f>
        <v>0.50030997268223132</v>
      </c>
      <c r="Y121" s="6">
        <f>'Valor (Mensal)'!Y121/'Valor (Mensal)'!Y$10*100</f>
        <v>0.43244616390007773</v>
      </c>
      <c r="Z121" s="6">
        <f>'Valor (Mensal)'!Z121/'Valor (Mensal)'!Z$10*100</f>
        <v>0.49040286665999405</v>
      </c>
      <c r="AA121" s="6">
        <f>'Valor (Mensal)'!AA121/'Valor (Mensal)'!AA$10*100</f>
        <v>1.2495733263538806</v>
      </c>
      <c r="AB121" s="6">
        <f>'Valor (Mensal)'!AB121/'Valor (Mensal)'!AB$10*100</f>
        <v>1.0930625341636337</v>
      </c>
      <c r="AC121" s="6">
        <f>'Valor (Mensal)'!AC121/'Valor (Mensal)'!AC$10*100</f>
        <v>0.92446076740298377</v>
      </c>
      <c r="AD121" s="6">
        <f>'Valor (Mensal)'!AD121/'Valor (Mensal)'!AD$10*100</f>
        <v>0.85193168325947011</v>
      </c>
      <c r="AE121" s="6">
        <f>'Valor (Mensal)'!AE121/'Valor (Mensal)'!AE$10*100</f>
        <v>0.73984540121241005</v>
      </c>
      <c r="AF121" s="6">
        <f>'Valor (Mensal)'!AF121/'Valor (Mensal)'!AF$10*100</f>
        <v>0.54683739027693801</v>
      </c>
      <c r="AG121" s="6">
        <f>'Valor (Mensal)'!AG121/'Valor (Mensal)'!AG$10*100</f>
        <v>0.45070133796632816</v>
      </c>
      <c r="AH121" s="6">
        <f>'Valor (Mensal)'!AH121/'Valor (Mensal)'!AH$10*100</f>
        <v>0.84800902024021041</v>
      </c>
      <c r="AI121" s="6">
        <f>'Valor (Mensal)'!AI121/'Valor (Mensal)'!AI$10*100</f>
        <v>0.65720555984080875</v>
      </c>
      <c r="AJ121" s="6">
        <f>'Valor (Mensal)'!AJ121/'Valor (Mensal)'!AJ$10*100</f>
        <v>0.50378098523544101</v>
      </c>
      <c r="AK121" s="6">
        <f>'Valor (Mensal)'!AK121/'Valor (Mensal)'!AK$10*100</f>
        <v>1.1847504159521289</v>
      </c>
      <c r="AL121" s="6">
        <f>'Valor (Mensal)'!AL121/'Valor (Mensal)'!AL$10*100</f>
        <v>0.84882934532985488</v>
      </c>
      <c r="AM121" s="6">
        <f>'Valor (Mensal)'!AM121/'Valor (Mensal)'!AM$10*100</f>
        <v>1.1642837483595745</v>
      </c>
      <c r="AN121" s="6">
        <f>'Valor (Mensal)'!AN121/'Valor (Mensal)'!AN$10*100</f>
        <v>1.0069525443055694</v>
      </c>
      <c r="AO121" s="6">
        <f>'Valor (Mensal)'!AO121/'Valor (Mensal)'!AO$10*100</f>
        <v>1.553212039209148</v>
      </c>
      <c r="AP121" s="6">
        <f>'Valor (Mensal)'!AP121/'Valor (Mensal)'!AP$10*100</f>
        <v>1.0669493176380702</v>
      </c>
      <c r="AQ121" s="6">
        <f>'Valor (Mensal)'!AQ121/'Valor (Mensal)'!AQ$10*100</f>
        <v>0.82688009416888009</v>
      </c>
      <c r="AR121" s="6"/>
      <c r="AS121" s="6"/>
      <c r="AT121" s="6"/>
      <c r="AU121" s="6"/>
      <c r="AV121" s="6"/>
      <c r="AW121" s="6"/>
      <c r="AX121" s="6"/>
      <c r="AY121" s="6"/>
    </row>
    <row r="122" spans="2:51" ht="33.75" outlineLevel="2" x14ac:dyDescent="0.25">
      <c r="B122" s="4" t="s">
        <v>84</v>
      </c>
      <c r="C122" s="5" t="s">
        <v>248</v>
      </c>
      <c r="D122" s="6">
        <v>7.4365913394190981</v>
      </c>
      <c r="E122" s="6">
        <v>5.6297758982296626</v>
      </c>
      <c r="F122" s="6">
        <v>3.8103439329842246</v>
      </c>
      <c r="G122" s="6">
        <v>4.2604915504886192</v>
      </c>
      <c r="H122" s="6">
        <v>2.4434033747450865</v>
      </c>
      <c r="I122" s="6">
        <v>2.52708197399205</v>
      </c>
      <c r="J122" s="6">
        <v>2.0678236528681837</v>
      </c>
      <c r="K122" s="6">
        <v>2.1152161533620384</v>
      </c>
      <c r="L122" s="6">
        <v>2.2160627399658113</v>
      </c>
      <c r="M122" s="6">
        <v>3.1335647954832693</v>
      </c>
      <c r="N122" s="6">
        <v>3.5836016989534225</v>
      </c>
      <c r="O122" s="6">
        <v>5.3733602203205795</v>
      </c>
      <c r="P122" s="6">
        <f>'Valor (Mensal)'!P122/'Valor (Mensal)'!P$10*100</f>
        <v>3.1989898288643563</v>
      </c>
      <c r="Q122" s="6">
        <f>'Valor (Mensal)'!Q122/'Valor (Mensal)'!Q$10*100</f>
        <v>3.912757195486785</v>
      </c>
      <c r="R122" s="6">
        <f>'Valor (Mensal)'!R122/'Valor (Mensal)'!R$10*100</f>
        <v>3.9061400561646864</v>
      </c>
      <c r="S122" s="6">
        <f>'Valor (Mensal)'!S122/'Valor (Mensal)'!S$10*100</f>
        <v>3.6548877958568697</v>
      </c>
      <c r="T122" s="6">
        <f>'Valor (Mensal)'!T122/'Valor (Mensal)'!T$10*100</f>
        <v>2.5157478521436016</v>
      </c>
      <c r="U122" s="6">
        <f>'Valor (Mensal)'!U122/'Valor (Mensal)'!U$10*100</f>
        <v>1.5090302490543457</v>
      </c>
      <c r="V122" s="6">
        <f>'Valor (Mensal)'!V122/'Valor (Mensal)'!V$10*100</f>
        <v>3.4513856730913361</v>
      </c>
      <c r="W122" s="6">
        <f>'Valor (Mensal)'!W122/'Valor (Mensal)'!W$10*100</f>
        <v>2.8325391030793883</v>
      </c>
      <c r="X122" s="6">
        <f>'Valor (Mensal)'!X122/'Valor (Mensal)'!X$10*100</f>
        <v>2.8068144109004867</v>
      </c>
      <c r="Y122" s="6">
        <f>'Valor (Mensal)'!Y122/'Valor (Mensal)'!Y$10*100</f>
        <v>1.6785489086487815</v>
      </c>
      <c r="Z122" s="6">
        <f>'Valor (Mensal)'!Z122/'Valor (Mensal)'!Z$10*100</f>
        <v>1.8832986696379419</v>
      </c>
      <c r="AA122" s="6">
        <f>'Valor (Mensal)'!AA122/'Valor (Mensal)'!AA$10*100</f>
        <v>5.2956955393634004</v>
      </c>
      <c r="AB122" s="6">
        <f>'Valor (Mensal)'!AB122/'Valor (Mensal)'!AB$10*100</f>
        <v>4.6802881298734365</v>
      </c>
      <c r="AC122" s="6">
        <f>'Valor (Mensal)'!AC122/'Valor (Mensal)'!AC$10*100</f>
        <v>3.9500713874367883</v>
      </c>
      <c r="AD122" s="6">
        <f>'Valor (Mensal)'!AD122/'Valor (Mensal)'!AD$10*100</f>
        <v>3.9755082699465314</v>
      </c>
      <c r="AE122" s="6">
        <f>'Valor (Mensal)'!AE122/'Valor (Mensal)'!AE$10*100</f>
        <v>2.8111975981470545</v>
      </c>
      <c r="AF122" s="6">
        <f>'Valor (Mensal)'!AF122/'Valor (Mensal)'!AF$10*100</f>
        <v>2.1725639608836191</v>
      </c>
      <c r="AG122" s="6">
        <f>'Valor (Mensal)'!AG122/'Valor (Mensal)'!AG$10*100</f>
        <v>2.3861236398118901</v>
      </c>
      <c r="AH122" s="6">
        <f>'Valor (Mensal)'!AH122/'Valor (Mensal)'!AH$10*100</f>
        <v>2.4960784620073913</v>
      </c>
      <c r="AI122" s="6">
        <f>'Valor (Mensal)'!AI122/'Valor (Mensal)'!AI$10*100</f>
        <v>2.6450269625131355</v>
      </c>
      <c r="AJ122" s="6">
        <f>'Valor (Mensal)'!AJ122/'Valor (Mensal)'!AJ$10*100</f>
        <v>2.6565423280042646</v>
      </c>
      <c r="AK122" s="6">
        <f>'Valor (Mensal)'!AK122/'Valor (Mensal)'!AK$10*100</f>
        <v>2.9435727986437361</v>
      </c>
      <c r="AL122" s="6">
        <f>'Valor (Mensal)'!AL122/'Valor (Mensal)'!AL$10*100</f>
        <v>3.9743020173679451</v>
      </c>
      <c r="AM122" s="6">
        <f>'Valor (Mensal)'!AM122/'Valor (Mensal)'!AM$10*100</f>
        <v>4.7415115687527871</v>
      </c>
      <c r="AN122" s="6">
        <f>'Valor (Mensal)'!AN122/'Valor (Mensal)'!AN$10*100</f>
        <v>3.6116996668942773</v>
      </c>
      <c r="AO122" s="6">
        <f>'Valor (Mensal)'!AO122/'Valor (Mensal)'!AO$10*100</f>
        <v>2.6943738683137455</v>
      </c>
      <c r="AP122" s="6">
        <f>'Valor (Mensal)'!AP122/'Valor (Mensal)'!AP$10*100</f>
        <v>3.3754340738110664</v>
      </c>
      <c r="AQ122" s="6">
        <f>'Valor (Mensal)'!AQ122/'Valor (Mensal)'!AQ$10*100</f>
        <v>1.8673369205081392</v>
      </c>
      <c r="AR122" s="6"/>
      <c r="AS122" s="6"/>
      <c r="AT122" s="6"/>
      <c r="AU122" s="6"/>
      <c r="AV122" s="6"/>
      <c r="AW122" s="6"/>
      <c r="AX122" s="6"/>
      <c r="AY122" s="6"/>
    </row>
    <row r="123" spans="2:51" outlineLevel="2" x14ac:dyDescent="0.25">
      <c r="B123" s="4" t="s">
        <v>85</v>
      </c>
      <c r="C123" s="5" t="s">
        <v>249</v>
      </c>
      <c r="D123" s="6">
        <v>0.63918008941602433</v>
      </c>
      <c r="E123" s="6">
        <v>0.63001094598803253</v>
      </c>
      <c r="F123" s="6">
        <v>0.5754571678644943</v>
      </c>
      <c r="G123" s="6">
        <v>0.51685038788787518</v>
      </c>
      <c r="H123" s="6">
        <v>0.44354114905004294</v>
      </c>
      <c r="I123" s="6">
        <v>0.66620710237411074</v>
      </c>
      <c r="J123" s="6">
        <v>0.50555732764348282</v>
      </c>
      <c r="K123" s="6">
        <v>0.40578278522442596</v>
      </c>
      <c r="L123" s="6">
        <v>0.52436964623849247</v>
      </c>
      <c r="M123" s="6">
        <v>0.55162112354949544</v>
      </c>
      <c r="N123" s="6">
        <v>0.65750254725710533</v>
      </c>
      <c r="O123" s="6">
        <v>0.92052950030175229</v>
      </c>
      <c r="P123" s="6">
        <f>'Valor (Mensal)'!P123/'Valor (Mensal)'!P$10*100</f>
        <v>0.59815789839868105</v>
      </c>
      <c r="Q123" s="6">
        <f>'Valor (Mensal)'!Q123/'Valor (Mensal)'!Q$10*100</f>
        <v>0.52021122218565397</v>
      </c>
      <c r="R123" s="6">
        <f>'Valor (Mensal)'!R123/'Valor (Mensal)'!R$10*100</f>
        <v>0.48351303170462312</v>
      </c>
      <c r="S123" s="6">
        <f>'Valor (Mensal)'!S123/'Valor (Mensal)'!S$10*100</f>
        <v>0.46963060530960388</v>
      </c>
      <c r="T123" s="6">
        <f>'Valor (Mensal)'!T123/'Valor (Mensal)'!T$10*100</f>
        <v>0.25525107510490058</v>
      </c>
      <c r="U123" s="6">
        <f>'Valor (Mensal)'!U123/'Valor (Mensal)'!U$10*100</f>
        <v>0.25470880805562046</v>
      </c>
      <c r="V123" s="6">
        <f>'Valor (Mensal)'!V123/'Valor (Mensal)'!V$10*100</f>
        <v>0.387896525578457</v>
      </c>
      <c r="W123" s="6">
        <f>'Valor (Mensal)'!W123/'Valor (Mensal)'!W$10*100</f>
        <v>0.25765766225912889</v>
      </c>
      <c r="X123" s="6">
        <f>'Valor (Mensal)'!X123/'Valor (Mensal)'!X$10*100</f>
        <v>0.2815745354482006</v>
      </c>
      <c r="Y123" s="6">
        <f>'Valor (Mensal)'!Y123/'Valor (Mensal)'!Y$10*100</f>
        <v>0.18259317176148063</v>
      </c>
      <c r="Z123" s="6">
        <f>'Valor (Mensal)'!Z123/'Valor (Mensal)'!Z$10*100</f>
        <v>0.25926202517621116</v>
      </c>
      <c r="AA123" s="6">
        <f>'Valor (Mensal)'!AA123/'Valor (Mensal)'!AA$10*100</f>
        <v>0.60679827666933139</v>
      </c>
      <c r="AB123" s="6">
        <f>'Valor (Mensal)'!AB123/'Valor (Mensal)'!AB$10*100</f>
        <v>0.45609117409275285</v>
      </c>
      <c r="AC123" s="6">
        <f>'Valor (Mensal)'!AC123/'Valor (Mensal)'!AC$10*100</f>
        <v>0.67304751708848098</v>
      </c>
      <c r="AD123" s="6">
        <f>'Valor (Mensal)'!AD123/'Valor (Mensal)'!AD$10*100</f>
        <v>0.45183517414914942</v>
      </c>
      <c r="AE123" s="6">
        <f>'Valor (Mensal)'!AE123/'Valor (Mensal)'!AE$10*100</f>
        <v>0.48113422456736965</v>
      </c>
      <c r="AF123" s="6">
        <f>'Valor (Mensal)'!AF123/'Valor (Mensal)'!AF$10*100</f>
        <v>0.3122559150119289</v>
      </c>
      <c r="AG123" s="6">
        <f>'Valor (Mensal)'!AG123/'Valor (Mensal)'!AG$10*100</f>
        <v>0.34966751981151095</v>
      </c>
      <c r="AH123" s="6">
        <f>'Valor (Mensal)'!AH123/'Valor (Mensal)'!AH$10*100</f>
        <v>0.32878469515022118</v>
      </c>
      <c r="AI123" s="6">
        <f>'Valor (Mensal)'!AI123/'Valor (Mensal)'!AI$10*100</f>
        <v>0.49786681938214655</v>
      </c>
      <c r="AJ123" s="6">
        <f>'Valor (Mensal)'!AJ123/'Valor (Mensal)'!AJ$10*100</f>
        <v>0.33610536022515614</v>
      </c>
      <c r="AK123" s="6">
        <f>'Valor (Mensal)'!AK123/'Valor (Mensal)'!AK$10*100</f>
        <v>0.42509591485486414</v>
      </c>
      <c r="AL123" s="6">
        <f>'Valor (Mensal)'!AL123/'Valor (Mensal)'!AL$10*100</f>
        <v>0.65004939891524016</v>
      </c>
      <c r="AM123" s="6">
        <f>'Valor (Mensal)'!AM123/'Valor (Mensal)'!AM$10*100</f>
        <v>0.53204811695425303</v>
      </c>
      <c r="AN123" s="6">
        <f>'Valor (Mensal)'!AN123/'Valor (Mensal)'!AN$10*100</f>
        <v>0.54668275023318169</v>
      </c>
      <c r="AO123" s="6">
        <f>'Valor (Mensal)'!AO123/'Valor (Mensal)'!AO$10*100</f>
        <v>0.73848839078874573</v>
      </c>
      <c r="AP123" s="6">
        <f>'Valor (Mensal)'!AP123/'Valor (Mensal)'!AP$10*100</f>
        <v>0.59699771008273184</v>
      </c>
      <c r="AQ123" s="6">
        <f>'Valor (Mensal)'!AQ123/'Valor (Mensal)'!AQ$10*100</f>
        <v>0.4472535978442822</v>
      </c>
      <c r="AR123" s="6"/>
      <c r="AS123" s="6"/>
      <c r="AT123" s="6"/>
      <c r="AU123" s="6"/>
      <c r="AV123" s="6"/>
      <c r="AW123" s="6"/>
      <c r="AX123" s="6"/>
      <c r="AY123" s="6"/>
    </row>
    <row r="124" spans="2:51" ht="22.5" outlineLevel="2" x14ac:dyDescent="0.25">
      <c r="B124" s="4" t="s">
        <v>86</v>
      </c>
      <c r="C124" s="5" t="s">
        <v>250</v>
      </c>
      <c r="D124" s="6">
        <v>0.21638599572102085</v>
      </c>
      <c r="E124" s="6">
        <v>0.21474705305020167</v>
      </c>
      <c r="F124" s="6">
        <v>0.58226388897518666</v>
      </c>
      <c r="G124" s="6">
        <v>0.66661935483657675</v>
      </c>
      <c r="H124" s="6">
        <v>0.15918588580965909</v>
      </c>
      <c r="I124" s="6">
        <v>0.3839878529978924</v>
      </c>
      <c r="J124" s="6">
        <v>0.27426325850010236</v>
      </c>
      <c r="K124" s="6">
        <v>0.28539034420539483</v>
      </c>
      <c r="L124" s="6">
        <v>0.22680305251902128</v>
      </c>
      <c r="M124" s="6">
        <v>0.32242554891135433</v>
      </c>
      <c r="N124" s="6">
        <v>0.44792194016666459</v>
      </c>
      <c r="O124" s="6">
        <v>0.42193621222710476</v>
      </c>
      <c r="P124" s="6">
        <f>'Valor (Mensal)'!P124/'Valor (Mensal)'!P$10*100</f>
        <v>0.44969649976599224</v>
      </c>
      <c r="Q124" s="6">
        <f>'Valor (Mensal)'!Q124/'Valor (Mensal)'!Q$10*100</f>
        <v>0.42927575484467145</v>
      </c>
      <c r="R124" s="6">
        <f>'Valor (Mensal)'!R124/'Valor (Mensal)'!R$10*100</f>
        <v>0.33937282149071824</v>
      </c>
      <c r="S124" s="6">
        <f>'Valor (Mensal)'!S124/'Valor (Mensal)'!S$10*100</f>
        <v>0.35689341305986994</v>
      </c>
      <c r="T124" s="6">
        <f>'Valor (Mensal)'!T124/'Valor (Mensal)'!T$10*100</f>
        <v>0.20029707274769964</v>
      </c>
      <c r="U124" s="6">
        <f>'Valor (Mensal)'!U124/'Valor (Mensal)'!U$10*100</f>
        <v>0.10492688307115425</v>
      </c>
      <c r="V124" s="6">
        <f>'Valor (Mensal)'!V124/'Valor (Mensal)'!V$10*100</f>
        <v>0.30377088033071598</v>
      </c>
      <c r="W124" s="6">
        <f>'Valor (Mensal)'!W124/'Valor (Mensal)'!W$10*100</f>
        <v>0.34774762637376649</v>
      </c>
      <c r="X124" s="6">
        <f>'Valor (Mensal)'!X124/'Valor (Mensal)'!X$10*100</f>
        <v>0.2896424985519509</v>
      </c>
      <c r="Y124" s="6">
        <f>'Valor (Mensal)'!Y124/'Valor (Mensal)'!Y$10*100</f>
        <v>0.12320439281864565</v>
      </c>
      <c r="Z124" s="6">
        <f>'Valor (Mensal)'!Z124/'Valor (Mensal)'!Z$10*100</f>
        <v>8.2781704359252015E-2</v>
      </c>
      <c r="AA124" s="6">
        <f>'Valor (Mensal)'!AA124/'Valor (Mensal)'!AA$10*100</f>
        <v>0.40298168581661592</v>
      </c>
      <c r="AB124" s="6">
        <f>'Valor (Mensal)'!AB124/'Valor (Mensal)'!AB$10*100</f>
        <v>0.80229444844618447</v>
      </c>
      <c r="AC124" s="6">
        <f>'Valor (Mensal)'!AC124/'Valor (Mensal)'!AC$10*100</f>
        <v>0.17076856360979967</v>
      </c>
      <c r="AD124" s="6">
        <f>'Valor (Mensal)'!AD124/'Valor (Mensal)'!AD$10*100</f>
        <v>0.40726928066937179</v>
      </c>
      <c r="AE124" s="6">
        <f>'Valor (Mensal)'!AE124/'Valor (Mensal)'!AE$10*100</f>
        <v>0.21888921177865336</v>
      </c>
      <c r="AF124" s="6">
        <f>'Valor (Mensal)'!AF124/'Valor (Mensal)'!AF$10*100</f>
        <v>9.7187811649713046E-2</v>
      </c>
      <c r="AG124" s="6">
        <f>'Valor (Mensal)'!AG124/'Valor (Mensal)'!AG$10*100</f>
        <v>0.12259855341634106</v>
      </c>
      <c r="AH124" s="6">
        <f>'Valor (Mensal)'!AH124/'Valor (Mensal)'!AH$10*100</f>
        <v>0.29547309118547227</v>
      </c>
      <c r="AI124" s="6">
        <f>'Valor (Mensal)'!AI124/'Valor (Mensal)'!AI$10*100</f>
        <v>0.2590173586422288</v>
      </c>
      <c r="AJ124" s="6">
        <f>'Valor (Mensal)'!AJ124/'Valor (Mensal)'!AJ$10*100</f>
        <v>0.16762308018273575</v>
      </c>
      <c r="AK124" s="6">
        <f>'Valor (Mensal)'!AK124/'Valor (Mensal)'!AK$10*100</f>
        <v>0.29717307574476165</v>
      </c>
      <c r="AL124" s="6">
        <f>'Valor (Mensal)'!AL124/'Valor (Mensal)'!AL$10*100</f>
        <v>0.37033507151180489</v>
      </c>
      <c r="AM124" s="6">
        <f>'Valor (Mensal)'!AM124/'Valor (Mensal)'!AM$10*100</f>
        <v>0.60116481996163573</v>
      </c>
      <c r="AN124" s="6">
        <f>'Valor (Mensal)'!AN124/'Valor (Mensal)'!AN$10*100</f>
        <v>0.57297915202549121</v>
      </c>
      <c r="AO124" s="6">
        <f>'Valor (Mensal)'!AO124/'Valor (Mensal)'!AO$10*100</f>
        <v>0.24353259244977582</v>
      </c>
      <c r="AP124" s="6">
        <f>'Valor (Mensal)'!AP124/'Valor (Mensal)'!AP$10*100</f>
        <v>0.44455166400778301</v>
      </c>
      <c r="AQ124" s="6">
        <f>'Valor (Mensal)'!AQ124/'Valor (Mensal)'!AQ$10*100</f>
        <v>0.23535667434393259</v>
      </c>
      <c r="AR124" s="6"/>
      <c r="AS124" s="6"/>
      <c r="AT124" s="6"/>
      <c r="AU124" s="6"/>
      <c r="AV124" s="6"/>
      <c r="AW124" s="6"/>
      <c r="AX124" s="6"/>
      <c r="AY124" s="6"/>
    </row>
    <row r="125" spans="2:51" ht="22.5" outlineLevel="2" x14ac:dyDescent="0.25">
      <c r="B125" s="4" t="s">
        <v>87</v>
      </c>
      <c r="C125" s="5" t="s">
        <v>251</v>
      </c>
      <c r="D125" s="6">
        <v>0.49584073362390624</v>
      </c>
      <c r="E125" s="6">
        <v>0.54442232540357349</v>
      </c>
      <c r="F125" s="6">
        <v>0.76828629935340387</v>
      </c>
      <c r="G125" s="6">
        <v>0.69070925424355578</v>
      </c>
      <c r="H125" s="6">
        <v>0.42590820845804356</v>
      </c>
      <c r="I125" s="6">
        <v>0.40620027116335589</v>
      </c>
      <c r="J125" s="6">
        <v>0.60866843352391065</v>
      </c>
      <c r="K125" s="6">
        <v>0.62680200887557402</v>
      </c>
      <c r="L125" s="6">
        <v>0.62695774990561381</v>
      </c>
      <c r="M125" s="6">
        <v>0.97344423188624007</v>
      </c>
      <c r="N125" s="6">
        <v>0.8950050296805514</v>
      </c>
      <c r="O125" s="6">
        <v>0.98737964973434644</v>
      </c>
      <c r="P125" s="6">
        <f>'Valor (Mensal)'!P125/'Valor (Mensal)'!P$10*100</f>
        <v>0.61022528019489886</v>
      </c>
      <c r="Q125" s="6">
        <f>'Valor (Mensal)'!Q125/'Valor (Mensal)'!Q$10*100</f>
        <v>0.60339624616589149</v>
      </c>
      <c r="R125" s="6">
        <f>'Valor (Mensal)'!R125/'Valor (Mensal)'!R$10*100</f>
        <v>0.28735197730920975</v>
      </c>
      <c r="S125" s="6">
        <f>'Valor (Mensal)'!S125/'Valor (Mensal)'!S$10*100</f>
        <v>0.41768103707996795</v>
      </c>
      <c r="T125" s="6">
        <f>'Valor (Mensal)'!T125/'Valor (Mensal)'!T$10*100</f>
        <v>0.39373220304877876</v>
      </c>
      <c r="U125" s="6">
        <f>'Valor (Mensal)'!U125/'Valor (Mensal)'!U$10*100</f>
        <v>0.17746709472850927</v>
      </c>
      <c r="V125" s="6">
        <f>'Valor (Mensal)'!V125/'Valor (Mensal)'!V$10*100</f>
        <v>0.5045366299326397</v>
      </c>
      <c r="W125" s="6">
        <f>'Valor (Mensal)'!W125/'Valor (Mensal)'!W$10*100</f>
        <v>0.40954014615865764</v>
      </c>
      <c r="X125" s="6">
        <f>'Valor (Mensal)'!X125/'Valor (Mensal)'!X$10*100</f>
        <v>0.42371560202121822</v>
      </c>
      <c r="Y125" s="6">
        <f>'Valor (Mensal)'!Y125/'Valor (Mensal)'!Y$10*100</f>
        <v>0.23160717810792858</v>
      </c>
      <c r="Z125" s="6">
        <f>'Valor (Mensal)'!Z125/'Valor (Mensal)'!Z$10*100</f>
        <v>0.31881304173576724</v>
      </c>
      <c r="AA125" s="6">
        <f>'Valor (Mensal)'!AA125/'Valor (Mensal)'!AA$10*100</f>
        <v>0.73310561940480523</v>
      </c>
      <c r="AB125" s="6">
        <f>'Valor (Mensal)'!AB125/'Valor (Mensal)'!AB$10*100</f>
        <v>0.58254132722225271</v>
      </c>
      <c r="AC125" s="6">
        <f>'Valor (Mensal)'!AC125/'Valor (Mensal)'!AC$10*100</f>
        <v>0.77119856809815235</v>
      </c>
      <c r="AD125" s="6">
        <f>'Valor (Mensal)'!AD125/'Valor (Mensal)'!AD$10*100</f>
        <v>0.62158254308024441</v>
      </c>
      <c r="AE125" s="6">
        <f>'Valor (Mensal)'!AE125/'Valor (Mensal)'!AE$10*100</f>
        <v>0.44094487534147842</v>
      </c>
      <c r="AF125" s="6">
        <f>'Valor (Mensal)'!AF125/'Valor (Mensal)'!AF$10*100</f>
        <v>0.33494107925959232</v>
      </c>
      <c r="AG125" s="6">
        <f>'Valor (Mensal)'!AG125/'Valor (Mensal)'!AG$10*100</f>
        <v>0.29459035283668145</v>
      </c>
      <c r="AH125" s="6">
        <f>'Valor (Mensal)'!AH125/'Valor (Mensal)'!AH$10*100</f>
        <v>0.33427668087928369</v>
      </c>
      <c r="AI125" s="6">
        <f>'Valor (Mensal)'!AI125/'Valor (Mensal)'!AI$10*100</f>
        <v>0.36589254795446718</v>
      </c>
      <c r="AJ125" s="6">
        <f>'Valor (Mensal)'!AJ125/'Valor (Mensal)'!AJ$10*100</f>
        <v>0.37332258095205517</v>
      </c>
      <c r="AK125" s="6">
        <f>'Valor (Mensal)'!AK125/'Valor (Mensal)'!AK$10*100</f>
        <v>0.482255235414356</v>
      </c>
      <c r="AL125" s="6">
        <f>'Valor (Mensal)'!AL125/'Valor (Mensal)'!AL$10*100</f>
        <v>0.70531548076460771</v>
      </c>
      <c r="AM125" s="6">
        <f>'Valor (Mensal)'!AM125/'Valor (Mensal)'!AM$10*100</f>
        <v>1.0375950438867432</v>
      </c>
      <c r="AN125" s="6">
        <f>'Valor (Mensal)'!AN125/'Valor (Mensal)'!AN$10*100</f>
        <v>0.31453594351724157</v>
      </c>
      <c r="AO125" s="6">
        <f>'Valor (Mensal)'!AO125/'Valor (Mensal)'!AO$10*100</f>
        <v>0.49384804088056139</v>
      </c>
      <c r="AP125" s="6">
        <f>'Valor (Mensal)'!AP125/'Valor (Mensal)'!AP$10*100</f>
        <v>0.45512771538474484</v>
      </c>
      <c r="AQ125" s="6">
        <f>'Valor (Mensal)'!AQ125/'Valor (Mensal)'!AQ$10*100</f>
        <v>0.50247825675297086</v>
      </c>
      <c r="AR125" s="6"/>
      <c r="AS125" s="6"/>
      <c r="AT125" s="6"/>
      <c r="AU125" s="6"/>
      <c r="AV125" s="6"/>
      <c r="AW125" s="6"/>
      <c r="AX125" s="6"/>
      <c r="AY125" s="6"/>
    </row>
    <row r="126" spans="2:51" ht="22.5" outlineLevel="2" x14ac:dyDescent="0.25">
      <c r="B126" s="4" t="s">
        <v>88</v>
      </c>
      <c r="C126" s="5" t="s">
        <v>252</v>
      </c>
      <c r="D126" s="6">
        <v>0.5761687018485242</v>
      </c>
      <c r="E126" s="6">
        <v>0.7498608225791441</v>
      </c>
      <c r="F126" s="6">
        <v>1.0263198591194336</v>
      </c>
      <c r="G126" s="6">
        <v>0.83597735691844854</v>
      </c>
      <c r="H126" s="6">
        <v>1.0184408871799204</v>
      </c>
      <c r="I126" s="6">
        <v>0.78928672534305211</v>
      </c>
      <c r="J126" s="6">
        <v>0.82876293483773322</v>
      </c>
      <c r="K126" s="6">
        <v>0.88790088427923153</v>
      </c>
      <c r="L126" s="6">
        <v>0.85018396223628145</v>
      </c>
      <c r="M126" s="6">
        <v>0.92260192992918866</v>
      </c>
      <c r="N126" s="6">
        <v>1.2098555478988997</v>
      </c>
      <c r="O126" s="6">
        <v>0.92954202080517045</v>
      </c>
      <c r="P126" s="6">
        <f>'Valor (Mensal)'!P126/'Valor (Mensal)'!P$10*100</f>
        <v>0.84110369611616664</v>
      </c>
      <c r="Q126" s="6">
        <f>'Valor (Mensal)'!Q126/'Valor (Mensal)'!Q$10*100</f>
        <v>0.98578934104760763</v>
      </c>
      <c r="R126" s="6">
        <f>'Valor (Mensal)'!R126/'Valor (Mensal)'!R$10*100</f>
        <v>1.0870823161477003</v>
      </c>
      <c r="S126" s="6">
        <f>'Valor (Mensal)'!S126/'Valor (Mensal)'!S$10*100</f>
        <v>0.82302390230174949</v>
      </c>
      <c r="T126" s="6">
        <f>'Valor (Mensal)'!T126/'Valor (Mensal)'!T$10*100</f>
        <v>0.5710805812706049</v>
      </c>
      <c r="U126" s="6">
        <f>'Valor (Mensal)'!U126/'Valor (Mensal)'!U$10*100</f>
        <v>0.35314695832705156</v>
      </c>
      <c r="V126" s="6">
        <f>'Valor (Mensal)'!V126/'Valor (Mensal)'!V$10*100</f>
        <v>0.65833549147139814</v>
      </c>
      <c r="W126" s="6">
        <f>'Valor (Mensal)'!W126/'Valor (Mensal)'!W$10*100</f>
        <v>0.64781781671398642</v>
      </c>
      <c r="X126" s="6">
        <f>'Valor (Mensal)'!X126/'Valor (Mensal)'!X$10*100</f>
        <v>0.54766722195872952</v>
      </c>
      <c r="Y126" s="6">
        <f>'Valor (Mensal)'!Y126/'Valor (Mensal)'!Y$10*100</f>
        <v>0.33642196976145605</v>
      </c>
      <c r="Z126" s="6">
        <f>'Valor (Mensal)'!Z126/'Valor (Mensal)'!Z$10*100</f>
        <v>0.52483582425164899</v>
      </c>
      <c r="AA126" s="6">
        <f>'Valor (Mensal)'!AA126/'Valor (Mensal)'!AA$10*100</f>
        <v>0.95060818496171051</v>
      </c>
      <c r="AB126" s="6">
        <f>'Valor (Mensal)'!AB126/'Valor (Mensal)'!AB$10*100</f>
        <v>0.89485190362862144</v>
      </c>
      <c r="AC126" s="6">
        <f>'Valor (Mensal)'!AC126/'Valor (Mensal)'!AC$10*100</f>
        <v>0.54736209423879922</v>
      </c>
      <c r="AD126" s="6">
        <f>'Valor (Mensal)'!AD126/'Valor (Mensal)'!AD$10*100</f>
        <v>0.84916906925598268</v>
      </c>
      <c r="AE126" s="6">
        <f>'Valor (Mensal)'!AE126/'Valor (Mensal)'!AE$10*100</f>
        <v>0.43086463928838664</v>
      </c>
      <c r="AF126" s="6">
        <f>'Valor (Mensal)'!AF126/'Valor (Mensal)'!AF$10*100</f>
        <v>0.55681695920727536</v>
      </c>
      <c r="AG126" s="6">
        <f>'Valor (Mensal)'!AG126/'Valor (Mensal)'!AG$10*100</f>
        <v>0.32305912475842258</v>
      </c>
      <c r="AH126" s="6">
        <f>'Valor (Mensal)'!AH126/'Valor (Mensal)'!AH$10*100</f>
        <v>0.23862553484841575</v>
      </c>
      <c r="AI126" s="6">
        <f>'Valor (Mensal)'!AI126/'Valor (Mensal)'!AI$10*100</f>
        <v>0.45373902227106394</v>
      </c>
      <c r="AJ126" s="6">
        <f>'Valor (Mensal)'!AJ126/'Valor (Mensal)'!AJ$10*100</f>
        <v>0.23355856512382872</v>
      </c>
      <c r="AK126" s="6">
        <f>'Valor (Mensal)'!AK126/'Valor (Mensal)'!AK$10*100</f>
        <v>0.50513941214446034</v>
      </c>
      <c r="AL126" s="6">
        <f>'Valor (Mensal)'!AL126/'Valor (Mensal)'!AL$10*100</f>
        <v>0.72138350845758814</v>
      </c>
      <c r="AM126" s="6">
        <f>'Valor (Mensal)'!AM126/'Valor (Mensal)'!AM$10*100</f>
        <v>0.56184538473327439</v>
      </c>
      <c r="AN126" s="6">
        <f>'Valor (Mensal)'!AN126/'Valor (Mensal)'!AN$10*100</f>
        <v>0.46824884319797094</v>
      </c>
      <c r="AO126" s="6">
        <f>'Valor (Mensal)'!AO126/'Valor (Mensal)'!AO$10*100</f>
        <v>0.82431380674955579</v>
      </c>
      <c r="AP126" s="6">
        <f>'Valor (Mensal)'!AP126/'Valor (Mensal)'!AP$10*100</f>
        <v>0.63256510371076913</v>
      </c>
      <c r="AQ126" s="6">
        <f>'Valor (Mensal)'!AQ126/'Valor (Mensal)'!AQ$10*100</f>
        <v>0.60470488653554677</v>
      </c>
      <c r="AR126" s="6"/>
      <c r="AS126" s="6"/>
      <c r="AT126" s="6"/>
      <c r="AU126" s="6"/>
      <c r="AV126" s="6"/>
      <c r="AW126" s="6"/>
      <c r="AX126" s="6"/>
      <c r="AY126" s="6"/>
    </row>
    <row r="127" spans="2:51" outlineLevel="2" x14ac:dyDescent="0.25">
      <c r="B127" s="4" t="s">
        <v>89</v>
      </c>
      <c r="C127" s="5" t="s">
        <v>253</v>
      </c>
      <c r="D127" s="6">
        <v>4.4273577617953669E-2</v>
      </c>
      <c r="E127" s="6">
        <v>4.0224103030284675E-2</v>
      </c>
      <c r="F127" s="6">
        <v>6.8948374166267118E-2</v>
      </c>
      <c r="G127" s="6">
        <v>6.3568970401560454E-2</v>
      </c>
      <c r="H127" s="6">
        <v>6.1380682202209845E-2</v>
      </c>
      <c r="I127" s="6">
        <v>4.567760535032285E-2</v>
      </c>
      <c r="J127" s="6">
        <v>5.31171593474008E-2</v>
      </c>
      <c r="K127" s="6">
        <v>0.10766507636404873</v>
      </c>
      <c r="L127" s="6">
        <v>7.3589088026362229E-2</v>
      </c>
      <c r="M127" s="6">
        <v>8.4746494532374553E-2</v>
      </c>
      <c r="N127" s="6">
        <v>9.0627412563033471E-2</v>
      </c>
      <c r="O127" s="6">
        <v>9.8755540567100605E-2</v>
      </c>
      <c r="P127" s="6">
        <f>'Valor (Mensal)'!P127/'Valor (Mensal)'!P$10*100</f>
        <v>7.1663780496946078E-2</v>
      </c>
      <c r="Q127" s="6">
        <f>'Valor (Mensal)'!Q127/'Valor (Mensal)'!Q$10*100</f>
        <v>7.3360014599015602E-2</v>
      </c>
      <c r="R127" s="6">
        <f>'Valor (Mensal)'!R127/'Valor (Mensal)'!R$10*100</f>
        <v>0.11843761759046721</v>
      </c>
      <c r="S127" s="6">
        <f>'Valor (Mensal)'!S127/'Valor (Mensal)'!S$10*100</f>
        <v>8.7618671476271975E-2</v>
      </c>
      <c r="T127" s="6">
        <f>'Valor (Mensal)'!T127/'Valor (Mensal)'!T$10*100</f>
        <v>4.5897344928891082E-2</v>
      </c>
      <c r="U127" s="6">
        <f>'Valor (Mensal)'!U127/'Valor (Mensal)'!U$10*100</f>
        <v>1.6979261794758806E-2</v>
      </c>
      <c r="V127" s="6">
        <f>'Valor (Mensal)'!V127/'Valor (Mensal)'!V$10*100</f>
        <v>5.9778700700310786E-2</v>
      </c>
      <c r="W127" s="6">
        <f>'Valor (Mensal)'!W127/'Valor (Mensal)'!W$10*100</f>
        <v>3.5065205948762668E-2</v>
      </c>
      <c r="X127" s="6">
        <f>'Valor (Mensal)'!X127/'Valor (Mensal)'!X$10*100</f>
        <v>6.8504911170951602E-2</v>
      </c>
      <c r="Y127" s="6">
        <f>'Valor (Mensal)'!Y127/'Valor (Mensal)'!Y$10*100</f>
        <v>4.957880011339727E-2</v>
      </c>
      <c r="Z127" s="6">
        <f>'Valor (Mensal)'!Z127/'Valor (Mensal)'!Z$10*100</f>
        <v>6.7054198052929267E-2</v>
      </c>
      <c r="AA127" s="6">
        <f>'Valor (Mensal)'!AA127/'Valor (Mensal)'!AA$10*100</f>
        <v>6.5059587748567696E-2</v>
      </c>
      <c r="AB127" s="6">
        <f>'Valor (Mensal)'!AB127/'Valor (Mensal)'!AB$10*100</f>
        <v>0.1023546463460026</v>
      </c>
      <c r="AC127" s="6">
        <f>'Valor (Mensal)'!AC127/'Valor (Mensal)'!AC$10*100</f>
        <v>9.0499949171620131E-2</v>
      </c>
      <c r="AD127" s="6">
        <f>'Valor (Mensal)'!AD127/'Valor (Mensal)'!AD$10*100</f>
        <v>0.10151955106381923</v>
      </c>
      <c r="AE127" s="6">
        <f>'Valor (Mensal)'!AE127/'Valor (Mensal)'!AE$10*100</f>
        <v>8.6842295671077943E-2</v>
      </c>
      <c r="AF127" s="6">
        <f>'Valor (Mensal)'!AF127/'Valor (Mensal)'!AF$10*100</f>
        <v>7.0407027129478689E-2</v>
      </c>
      <c r="AG127" s="6">
        <f>'Valor (Mensal)'!AG127/'Valor (Mensal)'!AG$10*100</f>
        <v>3.8232816797621957E-2</v>
      </c>
      <c r="AH127" s="6">
        <f>'Valor (Mensal)'!AH127/'Valor (Mensal)'!AH$10*100</f>
        <v>3.749699749361475E-2</v>
      </c>
      <c r="AI127" s="6">
        <f>'Valor (Mensal)'!AI127/'Valor (Mensal)'!AI$10*100</f>
        <v>4.7059434113555197E-2</v>
      </c>
      <c r="AJ127" s="6">
        <f>'Valor (Mensal)'!AJ127/'Valor (Mensal)'!AJ$10*100</f>
        <v>3.8885833496408173E-2</v>
      </c>
      <c r="AK127" s="6">
        <f>'Valor (Mensal)'!AK127/'Valor (Mensal)'!AK$10*100</f>
        <v>5.174980271108752E-2</v>
      </c>
      <c r="AL127" s="6">
        <f>'Valor (Mensal)'!AL127/'Valor (Mensal)'!AL$10*100</f>
        <v>5.1729069409383197E-2</v>
      </c>
      <c r="AM127" s="6">
        <f>'Valor (Mensal)'!AM127/'Valor (Mensal)'!AM$10*100</f>
        <v>4.7034073769921712E-2</v>
      </c>
      <c r="AN127" s="6">
        <f>'Valor (Mensal)'!AN127/'Valor (Mensal)'!AN$10*100</f>
        <v>0.10701383536620319</v>
      </c>
      <c r="AO127" s="6">
        <f>'Valor (Mensal)'!AO127/'Valor (Mensal)'!AO$10*100</f>
        <v>3.3522385117192209E-2</v>
      </c>
      <c r="AP127" s="6">
        <f>'Valor (Mensal)'!AP127/'Valor (Mensal)'!AP$10*100</f>
        <v>6.1835076036757378E-2</v>
      </c>
      <c r="AQ127" s="6">
        <f>'Valor (Mensal)'!AQ127/'Valor (Mensal)'!AQ$10*100</f>
        <v>3.0884406785081288E-2</v>
      </c>
      <c r="AR127" s="6"/>
      <c r="AS127" s="6"/>
      <c r="AT127" s="6"/>
      <c r="AU127" s="6"/>
      <c r="AV127" s="6"/>
      <c r="AW127" s="6"/>
      <c r="AX127" s="6"/>
      <c r="AY127" s="6"/>
    </row>
    <row r="128" spans="2:51" ht="22.5" outlineLevel="2" x14ac:dyDescent="0.25">
      <c r="B128" s="4" t="s">
        <v>90</v>
      </c>
      <c r="C128" s="5" t="s">
        <v>254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f>'Valor (Mensal)'!P128/'Valor (Mensal)'!P$10*100</f>
        <v>0</v>
      </c>
      <c r="Q128" s="6">
        <f>'Valor (Mensal)'!Q128/'Valor (Mensal)'!Q$10*100</f>
        <v>0</v>
      </c>
      <c r="R128" s="6">
        <f>'Valor (Mensal)'!R128/'Valor (Mensal)'!R$10*100</f>
        <v>0</v>
      </c>
      <c r="S128" s="6">
        <f>'Valor (Mensal)'!S128/'Valor (Mensal)'!S$10*100</f>
        <v>0</v>
      </c>
      <c r="T128" s="6">
        <f>'Valor (Mensal)'!T128/'Valor (Mensal)'!T$10*100</f>
        <v>0</v>
      </c>
      <c r="U128" s="6">
        <f>'Valor (Mensal)'!U128/'Valor (Mensal)'!U$10*100</f>
        <v>0</v>
      </c>
      <c r="V128" s="6">
        <f>'Valor (Mensal)'!V128/'Valor (Mensal)'!V$10*100</f>
        <v>0</v>
      </c>
      <c r="W128" s="6">
        <f>'Valor (Mensal)'!W128/'Valor (Mensal)'!W$10*100</f>
        <v>0</v>
      </c>
      <c r="X128" s="6">
        <f>'Valor (Mensal)'!X128/'Valor (Mensal)'!X$10*100</f>
        <v>0</v>
      </c>
      <c r="Y128" s="6">
        <f>'Valor (Mensal)'!Y128/'Valor (Mensal)'!Y$10*100</f>
        <v>0</v>
      </c>
      <c r="Z128" s="6">
        <f>'Valor (Mensal)'!Z128/'Valor (Mensal)'!Z$10*100</f>
        <v>0</v>
      </c>
      <c r="AA128" s="6">
        <f>'Valor (Mensal)'!AA128/'Valor (Mensal)'!AA$10*100</f>
        <v>0</v>
      </c>
      <c r="AB128" s="6">
        <f>'Valor (Mensal)'!AB128/'Valor (Mensal)'!AB$10*100</f>
        <v>0</v>
      </c>
      <c r="AC128" s="6">
        <f>'Valor (Mensal)'!AC128/'Valor (Mensal)'!AC$10*100</f>
        <v>0</v>
      </c>
      <c r="AD128" s="6">
        <f>'Valor (Mensal)'!AD128/'Valor (Mensal)'!AD$10*100</f>
        <v>0</v>
      </c>
      <c r="AE128" s="6">
        <f>'Valor (Mensal)'!AE128/'Valor (Mensal)'!AE$10*100</f>
        <v>0</v>
      </c>
      <c r="AF128" s="6">
        <f>'Valor (Mensal)'!AF128/'Valor (Mensal)'!AF$10*100</f>
        <v>0</v>
      </c>
      <c r="AG128" s="6">
        <f>'Valor (Mensal)'!AG128/'Valor (Mensal)'!AG$10*100</f>
        <v>0</v>
      </c>
      <c r="AH128" s="6">
        <f>'Valor (Mensal)'!AH128/'Valor (Mensal)'!AH$10*100</f>
        <v>0</v>
      </c>
      <c r="AI128" s="6">
        <f>'Valor (Mensal)'!AI128/'Valor (Mensal)'!AI$10*100</f>
        <v>0</v>
      </c>
      <c r="AJ128" s="6">
        <f>'Valor (Mensal)'!AJ128/'Valor (Mensal)'!AJ$10*100</f>
        <v>0</v>
      </c>
      <c r="AK128" s="6">
        <f>'Valor (Mensal)'!AK128/'Valor (Mensal)'!AK$10*100</f>
        <v>0</v>
      </c>
      <c r="AL128" s="6">
        <f>'Valor (Mensal)'!AL128/'Valor (Mensal)'!AL$10*100</f>
        <v>0</v>
      </c>
      <c r="AM128" s="6">
        <f>'Valor (Mensal)'!AM128/'Valor (Mensal)'!AM$10*100</f>
        <v>0</v>
      </c>
      <c r="AN128" s="6">
        <f>'Valor (Mensal)'!AN128/'Valor (Mensal)'!AN$10*100</f>
        <v>0</v>
      </c>
      <c r="AO128" s="6">
        <f>'Valor (Mensal)'!AO128/'Valor (Mensal)'!AO$10*100</f>
        <v>0</v>
      </c>
      <c r="AP128" s="6">
        <f>'Valor (Mensal)'!AP128/'Valor (Mensal)'!AP$10*100</f>
        <v>0</v>
      </c>
      <c r="AQ128" s="6">
        <f>'Valor (Mensal)'!AQ128/'Valor (Mensal)'!AQ$10*100</f>
        <v>0</v>
      </c>
      <c r="AR128" s="6"/>
      <c r="AS128" s="6"/>
      <c r="AT128" s="6"/>
      <c r="AU128" s="6"/>
      <c r="AV128" s="6"/>
      <c r="AW128" s="6"/>
      <c r="AX128" s="6"/>
      <c r="AY128" s="6"/>
    </row>
    <row r="129" spans="2:51" ht="25.5" outlineLevel="1" x14ac:dyDescent="0.25">
      <c r="B129" s="16">
        <v>30</v>
      </c>
      <c r="C129" s="17" t="s">
        <v>255</v>
      </c>
      <c r="D129" s="30">
        <v>5.5494486885746812E-2</v>
      </c>
      <c r="E129" s="30">
        <v>4.0699585031729518E-2</v>
      </c>
      <c r="F129" s="30">
        <v>6.146753340178486E-2</v>
      </c>
      <c r="G129" s="30">
        <v>5.0799773735100084E-2</v>
      </c>
      <c r="H129" s="30">
        <v>6.6748124377365867E-2</v>
      </c>
      <c r="I129" s="30">
        <v>3.7024882676610235E-2</v>
      </c>
      <c r="J129" s="30">
        <v>4.6922822104139811E-2</v>
      </c>
      <c r="K129" s="30">
        <v>2.7400756285370066E-2</v>
      </c>
      <c r="L129" s="30">
        <v>4.300615286226224E-2</v>
      </c>
      <c r="M129" s="30">
        <v>4.1097237004425129E-2</v>
      </c>
      <c r="N129" s="30">
        <v>6.3853668325026092E-2</v>
      </c>
      <c r="O129" s="30">
        <v>4.55381720505173E-2</v>
      </c>
      <c r="P129" s="30">
        <f>'Valor (Mensal)'!P129/'Valor (Mensal)'!P$10*100</f>
        <v>4.6559535591971388E-2</v>
      </c>
      <c r="Q129" s="30">
        <f>'Valor (Mensal)'!Q129/'Valor (Mensal)'!Q$10*100</f>
        <v>5.4562315423495863E-2</v>
      </c>
      <c r="R129" s="30">
        <f>'Valor (Mensal)'!R129/'Valor (Mensal)'!R$10*100</f>
        <v>5.6936347788605908E-2</v>
      </c>
      <c r="S129" s="30">
        <f>'Valor (Mensal)'!S129/'Valor (Mensal)'!S$10*100</f>
        <v>1.8804419477578559E-2</v>
      </c>
      <c r="T129" s="30">
        <f>'Valor (Mensal)'!T129/'Valor (Mensal)'!T$10*100</f>
        <v>3.5733292059990179E-2</v>
      </c>
      <c r="U129" s="30">
        <f>'Valor (Mensal)'!U129/'Valor (Mensal)'!U$10*100</f>
        <v>1.7749683359180746E-2</v>
      </c>
      <c r="V129" s="30">
        <f>'Valor (Mensal)'!V129/'Valor (Mensal)'!V$10*100</f>
        <v>3.4051147151996794E-2</v>
      </c>
      <c r="W129" s="30">
        <f>'Valor (Mensal)'!W129/'Valor (Mensal)'!W$10*100</f>
        <v>5.270385544714945E-2</v>
      </c>
      <c r="X129" s="30">
        <f>'Valor (Mensal)'!X129/'Valor (Mensal)'!X$10*100</f>
        <v>4.1027510485234106E-2</v>
      </c>
      <c r="Y129" s="30">
        <f>'Valor (Mensal)'!Y129/'Valor (Mensal)'!Y$10*100</f>
        <v>1.4321355878840043E-2</v>
      </c>
      <c r="Z129" s="30">
        <f>'Valor (Mensal)'!Z129/'Valor (Mensal)'!Z$10*100</f>
        <v>1.9518206019451749E-2</v>
      </c>
      <c r="AA129" s="30">
        <f>'Valor (Mensal)'!AA129/'Valor (Mensal)'!AA$10*100</f>
        <v>7.3347555719266114E-2</v>
      </c>
      <c r="AB129" s="30">
        <f>'Valor (Mensal)'!AB129/'Valor (Mensal)'!AB$10*100</f>
        <v>5.8496105071771547E-2</v>
      </c>
      <c r="AC129" s="30">
        <f>'Valor (Mensal)'!AC129/'Valor (Mensal)'!AC$10*100</f>
        <v>7.6738576787561436E-2</v>
      </c>
      <c r="AD129" s="30">
        <f>'Valor (Mensal)'!AD129/'Valor (Mensal)'!AD$10*100</f>
        <v>5.57588714578066E-2</v>
      </c>
      <c r="AE129" s="30">
        <f>'Valor (Mensal)'!AE129/'Valor (Mensal)'!AE$10*100</f>
        <v>4.9240260110794486E-2</v>
      </c>
      <c r="AF129" s="30">
        <f>'Valor (Mensal)'!AF129/'Valor (Mensal)'!AF$10*100</f>
        <v>2.8625706857384223E-2</v>
      </c>
      <c r="AG129" s="30">
        <f>'Valor (Mensal)'!AG129/'Valor (Mensal)'!AG$10*100</f>
        <v>2.4838578674488614E-2</v>
      </c>
      <c r="AH129" s="30">
        <f>'Valor (Mensal)'!AH129/'Valor (Mensal)'!AH$10*100</f>
        <v>2.9035497511717315E-2</v>
      </c>
      <c r="AI129" s="30">
        <f>'Valor (Mensal)'!AI129/'Valor (Mensal)'!AI$10*100</f>
        <v>1.8622384414599794E-2</v>
      </c>
      <c r="AJ129" s="30">
        <f>'Valor (Mensal)'!AJ129/'Valor (Mensal)'!AJ$10*100</f>
        <v>3.0605813765157731E-2</v>
      </c>
      <c r="AK129" s="30">
        <f>'Valor (Mensal)'!AK129/'Valor (Mensal)'!AK$10*100</f>
        <v>3.3428084695174692E-2</v>
      </c>
      <c r="AL129" s="30">
        <f>'Valor (Mensal)'!AL129/'Valor (Mensal)'!AL$10*100</f>
        <v>5.6591912703807062E-2</v>
      </c>
      <c r="AM129" s="30">
        <f>'Valor (Mensal)'!AM129/'Valor (Mensal)'!AM$10*100</f>
        <v>5.9761266694453558E-2</v>
      </c>
      <c r="AN129" s="30">
        <f>'Valor (Mensal)'!AN129/'Valor (Mensal)'!AN$10*100</f>
        <v>3.2021512046951521E-2</v>
      </c>
      <c r="AO129" s="30">
        <f>'Valor (Mensal)'!AO129/'Valor (Mensal)'!AO$10*100</f>
        <v>2.1990592237990259E-2</v>
      </c>
      <c r="AP129" s="30">
        <f>'Valor (Mensal)'!AP129/'Valor (Mensal)'!AP$10*100</f>
        <v>5.3150981190468044E-2</v>
      </c>
      <c r="AQ129" s="30">
        <f>'Valor (Mensal)'!AQ129/'Valor (Mensal)'!AQ$10*100</f>
        <v>4.1105181109651813E-2</v>
      </c>
      <c r="AR129" s="30"/>
      <c r="AS129" s="30"/>
      <c r="AT129" s="30"/>
      <c r="AU129" s="30"/>
      <c r="AV129" s="30"/>
      <c r="AW129" s="30"/>
      <c r="AX129" s="30"/>
      <c r="AY129" s="30"/>
    </row>
    <row r="130" spans="2:51" outlineLevel="2" x14ac:dyDescent="0.25">
      <c r="B130" s="4" t="s">
        <v>91</v>
      </c>
      <c r="C130" s="5" t="s">
        <v>256</v>
      </c>
      <c r="D130" s="6">
        <v>6.3869573421059716E-4</v>
      </c>
      <c r="E130" s="6">
        <v>4.1260303714208751E-3</v>
      </c>
      <c r="F130" s="6">
        <v>5.5532075442155614E-4</v>
      </c>
      <c r="G130" s="6">
        <v>2.4966530391245861E-3</v>
      </c>
      <c r="H130" s="6">
        <v>2.818760920696501E-2</v>
      </c>
      <c r="I130" s="6">
        <v>5.6347697581713803E-3</v>
      </c>
      <c r="J130" s="6">
        <v>1.3819805702514527E-3</v>
      </c>
      <c r="K130" s="6">
        <v>2.5927740550782141E-3</v>
      </c>
      <c r="L130" s="6">
        <v>3.6209789238059067E-3</v>
      </c>
      <c r="M130" s="6">
        <v>8.2452641959328277E-3</v>
      </c>
      <c r="N130" s="6">
        <v>8.2175906021326496E-3</v>
      </c>
      <c r="O130" s="6">
        <v>3.0729528397217083E-3</v>
      </c>
      <c r="P130" s="6">
        <f>'Valor (Mensal)'!P130/'Valor (Mensal)'!P$10*100</f>
        <v>1.3025371099971827E-2</v>
      </c>
      <c r="Q130" s="6">
        <f>'Valor (Mensal)'!Q130/'Valor (Mensal)'!Q$10*100</f>
        <v>2.4406207874470599E-2</v>
      </c>
      <c r="R130" s="6">
        <f>'Valor (Mensal)'!R130/'Valor (Mensal)'!R$10*100</f>
        <v>1.6964241993967111E-3</v>
      </c>
      <c r="S130" s="6">
        <f>'Valor (Mensal)'!S130/'Valor (Mensal)'!S$10*100</f>
        <v>2.8627759846542824E-4</v>
      </c>
      <c r="T130" s="6">
        <f>'Valor (Mensal)'!T130/'Valor (Mensal)'!T$10*100</f>
        <v>9.6775101354800094E-3</v>
      </c>
      <c r="U130" s="6">
        <f>'Valor (Mensal)'!U130/'Valor (Mensal)'!U$10*100</f>
        <v>1.6332904030521368E-4</v>
      </c>
      <c r="V130" s="6">
        <f>'Valor (Mensal)'!V130/'Valor (Mensal)'!V$10*100</f>
        <v>1.3233391361837106E-3</v>
      </c>
      <c r="W130" s="6">
        <f>'Valor (Mensal)'!W130/'Valor (Mensal)'!W$10*100</f>
        <v>6.9304000753861965E-5</v>
      </c>
      <c r="X130" s="6">
        <f>'Valor (Mensal)'!X130/'Valor (Mensal)'!X$10*100</f>
        <v>8.401535882521351E-3</v>
      </c>
      <c r="Y130" s="6">
        <f>'Valor (Mensal)'!Y130/'Valor (Mensal)'!Y$10*100</f>
        <v>4.306772020345062E-3</v>
      </c>
      <c r="Z130" s="6">
        <f>'Valor (Mensal)'!Z130/'Valor (Mensal)'!Z$10*100</f>
        <v>7.28241864855302E-3</v>
      </c>
      <c r="AA130" s="6">
        <f>'Valor (Mensal)'!AA130/'Valor (Mensal)'!AA$10*100</f>
        <v>3.3006412999518384E-2</v>
      </c>
      <c r="AB130" s="6">
        <f>'Valor (Mensal)'!AB130/'Valor (Mensal)'!AB$10*100</f>
        <v>3.3727563227048188E-2</v>
      </c>
      <c r="AC130" s="6">
        <f>'Valor (Mensal)'!AC130/'Valor (Mensal)'!AC$10*100</f>
        <v>4.6764278566770089E-2</v>
      </c>
      <c r="AD130" s="6">
        <f>'Valor (Mensal)'!AD130/'Valor (Mensal)'!AD$10*100</f>
        <v>2.3373343291949171E-2</v>
      </c>
      <c r="AE130" s="6">
        <f>'Valor (Mensal)'!AE130/'Valor (Mensal)'!AE$10*100</f>
        <v>1.3959944681770061E-2</v>
      </c>
      <c r="AF130" s="6">
        <f>'Valor (Mensal)'!AF130/'Valor (Mensal)'!AF$10*100</f>
        <v>1.1470652516000638E-4</v>
      </c>
      <c r="AG130" s="6">
        <f>'Valor (Mensal)'!AG130/'Valor (Mensal)'!AG$10*100</f>
        <v>1.9105837231710736E-3</v>
      </c>
      <c r="AH130" s="6">
        <f>'Valor (Mensal)'!AH130/'Valor (Mensal)'!AH$10*100</f>
        <v>3.0350291425101056E-3</v>
      </c>
      <c r="AI130" s="6">
        <f>'Valor (Mensal)'!AI130/'Valor (Mensal)'!AI$10*100</f>
        <v>7.5499045437075873E-3</v>
      </c>
      <c r="AJ130" s="6">
        <f>'Valor (Mensal)'!AJ130/'Valor (Mensal)'!AJ$10*100</f>
        <v>6.0291076988004434E-3</v>
      </c>
      <c r="AK130" s="6">
        <f>'Valor (Mensal)'!AK130/'Valor (Mensal)'!AK$10*100</f>
        <v>1.7327693403735461E-3</v>
      </c>
      <c r="AL130" s="6">
        <f>'Valor (Mensal)'!AL130/'Valor (Mensal)'!AL$10*100</f>
        <v>1.0669831633273335E-3</v>
      </c>
      <c r="AM130" s="6">
        <f>'Valor (Mensal)'!AM130/'Valor (Mensal)'!AM$10*100</f>
        <v>1.1126054140621205E-2</v>
      </c>
      <c r="AN130" s="6">
        <f>'Valor (Mensal)'!AN130/'Valor (Mensal)'!AN$10*100</f>
        <v>1.4293119493699472E-3</v>
      </c>
      <c r="AO130" s="6">
        <f>'Valor (Mensal)'!AO130/'Valor (Mensal)'!AO$10*100</f>
        <v>4.4072439813217022E-4</v>
      </c>
      <c r="AP130" s="6">
        <f>'Valor (Mensal)'!AP130/'Valor (Mensal)'!AP$10*100</f>
        <v>1.061101960045889E-3</v>
      </c>
      <c r="AQ130" s="6">
        <f>'Valor (Mensal)'!AQ130/'Valor (Mensal)'!AQ$10*100</f>
        <v>1.5404976874528714E-3</v>
      </c>
      <c r="AR130" s="6"/>
      <c r="AS130" s="6"/>
      <c r="AT130" s="6"/>
      <c r="AU130" s="6"/>
      <c r="AV130" s="6"/>
      <c r="AW130" s="6"/>
      <c r="AX130" s="6"/>
      <c r="AY130" s="6"/>
    </row>
    <row r="131" spans="2:51" ht="22.5" outlineLevel="2" x14ac:dyDescent="0.25">
      <c r="B131" s="4" t="s">
        <v>92</v>
      </c>
      <c r="C131" s="5" t="s">
        <v>257</v>
      </c>
      <c r="D131" s="6">
        <v>5.4855791151536208E-2</v>
      </c>
      <c r="E131" s="6">
        <v>3.6573554660308642E-2</v>
      </c>
      <c r="F131" s="6">
        <v>6.0912212647363302E-2</v>
      </c>
      <c r="G131" s="6">
        <v>4.8303120695975497E-2</v>
      </c>
      <c r="H131" s="6">
        <v>3.856051517040085E-2</v>
      </c>
      <c r="I131" s="6">
        <v>3.1390112918438857E-2</v>
      </c>
      <c r="J131" s="6">
        <v>4.5540841533888363E-2</v>
      </c>
      <c r="K131" s="6">
        <v>2.4807982230291854E-2</v>
      </c>
      <c r="L131" s="6">
        <v>3.9385173938456336E-2</v>
      </c>
      <c r="M131" s="6">
        <v>3.2851972808492294E-2</v>
      </c>
      <c r="N131" s="6">
        <v>5.5636077722893452E-2</v>
      </c>
      <c r="O131" s="6">
        <v>4.2465219210795595E-2</v>
      </c>
      <c r="P131" s="6">
        <f>'Valor (Mensal)'!P131/'Valor (Mensal)'!P$10*100</f>
        <v>3.3534164491999564E-2</v>
      </c>
      <c r="Q131" s="6">
        <f>'Valor (Mensal)'!Q131/'Valor (Mensal)'!Q$10*100</f>
        <v>3.0156107549025261E-2</v>
      </c>
      <c r="R131" s="6">
        <f>'Valor (Mensal)'!R131/'Valor (Mensal)'!R$10*100</f>
        <v>5.5239923589209199E-2</v>
      </c>
      <c r="S131" s="6">
        <f>'Valor (Mensal)'!S131/'Valor (Mensal)'!S$10*100</f>
        <v>1.8518141879113131E-2</v>
      </c>
      <c r="T131" s="6">
        <f>'Valor (Mensal)'!T131/'Valor (Mensal)'!T$10*100</f>
        <v>2.605578192451017E-2</v>
      </c>
      <c r="U131" s="6">
        <f>'Valor (Mensal)'!U131/'Valor (Mensal)'!U$10*100</f>
        <v>1.7586354318875532E-2</v>
      </c>
      <c r="V131" s="6">
        <f>'Valor (Mensal)'!V131/'Valor (Mensal)'!V$10*100</f>
        <v>3.2727808015813084E-2</v>
      </c>
      <c r="W131" s="6">
        <f>'Valor (Mensal)'!W131/'Valor (Mensal)'!W$10*100</f>
        <v>5.2634551446395589E-2</v>
      </c>
      <c r="X131" s="6">
        <f>'Valor (Mensal)'!X131/'Valor (Mensal)'!X$10*100</f>
        <v>3.2625974602712764E-2</v>
      </c>
      <c r="Y131" s="6">
        <f>'Valor (Mensal)'!Y131/'Valor (Mensal)'!Y$10*100</f>
        <v>1.001458385849498E-2</v>
      </c>
      <c r="Z131" s="6">
        <f>'Valor (Mensal)'!Z131/'Valor (Mensal)'!Z$10*100</f>
        <v>1.2235787370898728E-2</v>
      </c>
      <c r="AA131" s="6">
        <f>'Valor (Mensal)'!AA131/'Valor (Mensal)'!AA$10*100</f>
        <v>4.034114271974773E-2</v>
      </c>
      <c r="AB131" s="6">
        <f>'Valor (Mensal)'!AB131/'Valor (Mensal)'!AB$10*100</f>
        <v>2.4768541844723366E-2</v>
      </c>
      <c r="AC131" s="6">
        <f>'Valor (Mensal)'!AC131/'Valor (Mensal)'!AC$10*100</f>
        <v>2.9974298220791361E-2</v>
      </c>
      <c r="AD131" s="6">
        <f>'Valor (Mensal)'!AD131/'Valor (Mensal)'!AD$10*100</f>
        <v>3.2385528165857429E-2</v>
      </c>
      <c r="AE131" s="6">
        <f>'Valor (Mensal)'!AE131/'Valor (Mensal)'!AE$10*100</f>
        <v>3.528031542902442E-2</v>
      </c>
      <c r="AF131" s="6">
        <f>'Valor (Mensal)'!AF131/'Valor (Mensal)'!AF$10*100</f>
        <v>2.8511000332224215E-2</v>
      </c>
      <c r="AG131" s="6">
        <f>'Valor (Mensal)'!AG131/'Valor (Mensal)'!AG$10*100</f>
        <v>2.2927994951317542E-2</v>
      </c>
      <c r="AH131" s="6">
        <f>'Valor (Mensal)'!AH131/'Valor (Mensal)'!AH$10*100</f>
        <v>2.6000468369207212E-2</v>
      </c>
      <c r="AI131" s="6">
        <f>'Valor (Mensal)'!AI131/'Valor (Mensal)'!AI$10*100</f>
        <v>1.1072479870892209E-2</v>
      </c>
      <c r="AJ131" s="6">
        <f>'Valor (Mensal)'!AJ131/'Valor (Mensal)'!AJ$10*100</f>
        <v>2.4576706066357288E-2</v>
      </c>
      <c r="AK131" s="6">
        <f>'Valor (Mensal)'!AK131/'Valor (Mensal)'!AK$10*100</f>
        <v>3.1695315354801148E-2</v>
      </c>
      <c r="AL131" s="6">
        <f>'Valor (Mensal)'!AL131/'Valor (Mensal)'!AL$10*100</f>
        <v>5.5524929540479724E-2</v>
      </c>
      <c r="AM131" s="6">
        <f>'Valor (Mensal)'!AM131/'Valor (Mensal)'!AM$10*100</f>
        <v>4.8635212553832352E-2</v>
      </c>
      <c r="AN131" s="6">
        <f>'Valor (Mensal)'!AN131/'Valor (Mensal)'!AN$10*100</f>
        <v>3.0592200097581575E-2</v>
      </c>
      <c r="AO131" s="6">
        <f>'Valor (Mensal)'!AO131/'Valor (Mensal)'!AO$10*100</f>
        <v>2.154986783985809E-2</v>
      </c>
      <c r="AP131" s="6">
        <f>'Valor (Mensal)'!AP131/'Valor (Mensal)'!AP$10*100</f>
        <v>5.2089879230422145E-2</v>
      </c>
      <c r="AQ131" s="6">
        <f>'Valor (Mensal)'!AQ131/'Valor (Mensal)'!AQ$10*100</f>
        <v>3.9564683422198946E-2</v>
      </c>
      <c r="AR131" s="6"/>
      <c r="AS131" s="6"/>
      <c r="AT131" s="6"/>
      <c r="AU131" s="6"/>
      <c r="AV131" s="6"/>
      <c r="AW131" s="6"/>
      <c r="AX131" s="6"/>
      <c r="AY131" s="6"/>
    </row>
    <row r="132" spans="2:51" ht="25.5" outlineLevel="1" x14ac:dyDescent="0.25">
      <c r="B132" s="16">
        <v>31</v>
      </c>
      <c r="C132" s="17" t="s">
        <v>258</v>
      </c>
      <c r="D132" s="30">
        <v>0.68634429036651978</v>
      </c>
      <c r="E132" s="30">
        <v>1.4111706271068865</v>
      </c>
      <c r="F132" s="30">
        <v>0.90430754923445877</v>
      </c>
      <c r="G132" s="30">
        <v>0.70027769450710309</v>
      </c>
      <c r="H132" s="30">
        <v>0.43380938034778038</v>
      </c>
      <c r="I132" s="30">
        <v>0.5940870376301467</v>
      </c>
      <c r="J132" s="30">
        <v>0.73129036843872608</v>
      </c>
      <c r="K132" s="30">
        <v>0.71732716868870683</v>
      </c>
      <c r="L132" s="30">
        <v>0.74455048615004205</v>
      </c>
      <c r="M132" s="30">
        <v>0.96999597087458111</v>
      </c>
      <c r="N132" s="30">
        <v>0.75056803512560477</v>
      </c>
      <c r="O132" s="30">
        <v>0.61600234957744759</v>
      </c>
      <c r="P132" s="30">
        <f>'Valor (Mensal)'!P132/'Valor (Mensal)'!P$10*100</f>
        <v>0.65606139866243274</v>
      </c>
      <c r="Q132" s="30">
        <f>'Valor (Mensal)'!Q132/'Valor (Mensal)'!Q$10*100</f>
        <v>1.2268348017422255</v>
      </c>
      <c r="R132" s="30">
        <f>'Valor (Mensal)'!R132/'Valor (Mensal)'!R$10*100</f>
        <v>0.77547254159028078</v>
      </c>
      <c r="S132" s="30">
        <f>'Valor (Mensal)'!S132/'Valor (Mensal)'!S$10*100</f>
        <v>1.6702856089168172</v>
      </c>
      <c r="T132" s="30">
        <f>'Valor (Mensal)'!T132/'Valor (Mensal)'!T$10*100</f>
        <v>0.35574312997435648</v>
      </c>
      <c r="U132" s="30">
        <f>'Valor (Mensal)'!U132/'Valor (Mensal)'!U$10*100</f>
        <v>0.15141902593824733</v>
      </c>
      <c r="V132" s="30">
        <f>'Valor (Mensal)'!V132/'Valor (Mensal)'!V$10*100</f>
        <v>0.62215768068442212</v>
      </c>
      <c r="W132" s="30">
        <f>'Valor (Mensal)'!W132/'Valor (Mensal)'!W$10*100</f>
        <v>0.79105997952501361</v>
      </c>
      <c r="X132" s="30">
        <f>'Valor (Mensal)'!X132/'Valor (Mensal)'!X$10*100</f>
        <v>0.6240269789761923</v>
      </c>
      <c r="Y132" s="30">
        <f>'Valor (Mensal)'!Y132/'Valor (Mensal)'!Y$10*100</f>
        <v>0.38788109140262034</v>
      </c>
      <c r="Z132" s="30">
        <f>'Valor (Mensal)'!Z132/'Valor (Mensal)'!Z$10*100</f>
        <v>0.25759342696412268</v>
      </c>
      <c r="AA132" s="30">
        <f>'Valor (Mensal)'!AA132/'Valor (Mensal)'!AA$10*100</f>
        <v>0.81115370306536461</v>
      </c>
      <c r="AB132" s="30">
        <f>'Valor (Mensal)'!AB132/'Valor (Mensal)'!AB$10*100</f>
        <v>0.5781527609606949</v>
      </c>
      <c r="AC132" s="30">
        <f>'Valor (Mensal)'!AC132/'Valor (Mensal)'!AC$10*100</f>
        <v>0.71308421552756118</v>
      </c>
      <c r="AD132" s="30">
        <f>'Valor (Mensal)'!AD132/'Valor (Mensal)'!AD$10*100</f>
        <v>1.2259881699557444</v>
      </c>
      <c r="AE132" s="30">
        <f>'Valor (Mensal)'!AE132/'Valor (Mensal)'!AE$10*100</f>
        <v>1.0057298866681923</v>
      </c>
      <c r="AF132" s="30">
        <f>'Valor (Mensal)'!AF132/'Valor (Mensal)'!AF$10*100</f>
        <v>0.29412909493202077</v>
      </c>
      <c r="AG132" s="30">
        <f>'Valor (Mensal)'!AG132/'Valor (Mensal)'!AG$10*100</f>
        <v>0.33721745773256728</v>
      </c>
      <c r="AH132" s="30">
        <f>'Valor (Mensal)'!AH132/'Valor (Mensal)'!AH$10*100</f>
        <v>0.46446173317933098</v>
      </c>
      <c r="AI132" s="30">
        <f>'Valor (Mensal)'!AI132/'Valor (Mensal)'!AI$10*100</f>
        <v>0.31069397872220256</v>
      </c>
      <c r="AJ132" s="30">
        <f>'Valor (Mensal)'!AJ132/'Valor (Mensal)'!AJ$10*100</f>
        <v>0.5428671277429481</v>
      </c>
      <c r="AK132" s="30">
        <f>'Valor (Mensal)'!AK132/'Valor (Mensal)'!AK$10*100</f>
        <v>0.46104310927984188</v>
      </c>
      <c r="AL132" s="30">
        <f>'Valor (Mensal)'!AL132/'Valor (Mensal)'!AL$10*100</f>
        <v>0.42474090474760495</v>
      </c>
      <c r="AM132" s="30">
        <f>'Valor (Mensal)'!AM132/'Valor (Mensal)'!AM$10*100</f>
        <v>0.59963193325539166</v>
      </c>
      <c r="AN132" s="30">
        <f>'Valor (Mensal)'!AN132/'Valor (Mensal)'!AN$10*100</f>
        <v>0.43593497188864827</v>
      </c>
      <c r="AO132" s="30">
        <f>'Valor (Mensal)'!AO132/'Valor (Mensal)'!AO$10*100</f>
        <v>0.92803658995958016</v>
      </c>
      <c r="AP132" s="30">
        <f>'Valor (Mensal)'!AP132/'Valor (Mensal)'!AP$10*100</f>
        <v>0.52446331568937898</v>
      </c>
      <c r="AQ132" s="30">
        <f>'Valor (Mensal)'!AQ132/'Valor (Mensal)'!AQ$10*100</f>
        <v>0.29520246194449362</v>
      </c>
      <c r="AR132" s="30"/>
      <c r="AS132" s="30"/>
      <c r="AT132" s="30"/>
      <c r="AU132" s="30"/>
      <c r="AV132" s="30"/>
      <c r="AW132" s="30"/>
      <c r="AX132" s="30"/>
      <c r="AY132" s="30"/>
    </row>
    <row r="133" spans="2:51" ht="22.5" outlineLevel="2" x14ac:dyDescent="0.25">
      <c r="B133" s="4" t="s">
        <v>93</v>
      </c>
      <c r="C133" s="5" t="s">
        <v>259</v>
      </c>
      <c r="D133" s="6">
        <v>0.40492160815616945</v>
      </c>
      <c r="E133" s="6">
        <v>1.1938646978614649</v>
      </c>
      <c r="F133" s="6">
        <v>0.39249147880707541</v>
      </c>
      <c r="G133" s="6">
        <v>0.35486317477554236</v>
      </c>
      <c r="H133" s="6">
        <v>0.23368661862639525</v>
      </c>
      <c r="I133" s="6">
        <v>0.25629892656449826</v>
      </c>
      <c r="J133" s="6">
        <v>0.38653999939632838</v>
      </c>
      <c r="K133" s="6">
        <v>0.51474725064904459</v>
      </c>
      <c r="L133" s="6">
        <v>0.54517094348621076</v>
      </c>
      <c r="M133" s="6">
        <v>0.71472327622134069</v>
      </c>
      <c r="N133" s="6">
        <v>0.50558327067383346</v>
      </c>
      <c r="O133" s="6">
        <v>0.31415185891802461</v>
      </c>
      <c r="P133" s="6">
        <f>'Valor (Mensal)'!P133/'Valor (Mensal)'!P$10*100</f>
        <v>0.42516502044171967</v>
      </c>
      <c r="Q133" s="6">
        <f>'Valor (Mensal)'!Q133/'Valor (Mensal)'!Q$10*100</f>
        <v>0.87601089245395136</v>
      </c>
      <c r="R133" s="6">
        <f>'Valor (Mensal)'!R133/'Valor (Mensal)'!R$10*100</f>
        <v>0.59579575870875334</v>
      </c>
      <c r="S133" s="6">
        <f>'Valor (Mensal)'!S133/'Valor (Mensal)'!S$10*100</f>
        <v>0.52222513537362047</v>
      </c>
      <c r="T133" s="6">
        <f>'Valor (Mensal)'!T133/'Valor (Mensal)'!T$10*100</f>
        <v>0.17304145799921972</v>
      </c>
      <c r="U133" s="6">
        <f>'Valor (Mensal)'!U133/'Valor (Mensal)'!U$10*100</f>
        <v>7.0365298409740457E-2</v>
      </c>
      <c r="V133" s="6">
        <f>'Valor (Mensal)'!V133/'Valor (Mensal)'!V$10*100</f>
        <v>0.44067001268890638</v>
      </c>
      <c r="W133" s="6">
        <f>'Valor (Mensal)'!W133/'Valor (Mensal)'!W$10*100</f>
        <v>0.28466202316713141</v>
      </c>
      <c r="X133" s="6">
        <f>'Valor (Mensal)'!X133/'Valor (Mensal)'!X$10*100</f>
        <v>0.20150613095451003</v>
      </c>
      <c r="Y133" s="6">
        <f>'Valor (Mensal)'!Y133/'Valor (Mensal)'!Y$10*100</f>
        <v>0.27410323631667677</v>
      </c>
      <c r="Z133" s="6">
        <f>'Valor (Mensal)'!Z133/'Valor (Mensal)'!Z$10*100</f>
        <v>0.13197469967641096</v>
      </c>
      <c r="AA133" s="6">
        <f>'Valor (Mensal)'!AA133/'Valor (Mensal)'!AA$10*100</f>
        <v>0.45741545043852544</v>
      </c>
      <c r="AB133" s="6">
        <f>'Valor (Mensal)'!AB133/'Valor (Mensal)'!AB$10*100</f>
        <v>0.24399136216564812</v>
      </c>
      <c r="AC133" s="6">
        <f>'Valor (Mensal)'!AC133/'Valor (Mensal)'!AC$10*100</f>
        <v>0.41842304538879693</v>
      </c>
      <c r="AD133" s="6">
        <f>'Valor (Mensal)'!AD133/'Valor (Mensal)'!AD$10*100</f>
        <v>0.54620507465051149</v>
      </c>
      <c r="AE133" s="6">
        <f>'Valor (Mensal)'!AE133/'Valor (Mensal)'!AE$10*100</f>
        <v>0.70968322942177586</v>
      </c>
      <c r="AF133" s="6">
        <f>'Valor (Mensal)'!AF133/'Valor (Mensal)'!AF$10*100</f>
        <v>9.5688831233544422E-2</v>
      </c>
      <c r="AG133" s="6">
        <f>'Valor (Mensal)'!AG133/'Valor (Mensal)'!AG$10*100</f>
        <v>0.11452337007967403</v>
      </c>
      <c r="AH133" s="6">
        <f>'Valor (Mensal)'!AH133/'Valor (Mensal)'!AH$10*100</f>
        <v>0.27045509912183929</v>
      </c>
      <c r="AI133" s="6">
        <f>'Valor (Mensal)'!AI133/'Valor (Mensal)'!AI$10*100</f>
        <v>7.187508670209701E-2</v>
      </c>
      <c r="AJ133" s="6">
        <f>'Valor (Mensal)'!AJ133/'Valor (Mensal)'!AJ$10*100</f>
        <v>0.29158344079254561</v>
      </c>
      <c r="AK133" s="6">
        <f>'Valor (Mensal)'!AK133/'Valor (Mensal)'!AK$10*100</f>
        <v>0.19227857141689403</v>
      </c>
      <c r="AL133" s="6">
        <f>'Valor (Mensal)'!AL133/'Valor (Mensal)'!AL$10*100</f>
        <v>0.1002577620006674</v>
      </c>
      <c r="AM133" s="6">
        <f>'Valor (Mensal)'!AM133/'Valor (Mensal)'!AM$10*100</f>
        <v>0.13629293780445798</v>
      </c>
      <c r="AN133" s="6">
        <f>'Valor (Mensal)'!AN133/'Valor (Mensal)'!AN$10*100</f>
        <v>9.1904985941931763E-2</v>
      </c>
      <c r="AO133" s="6">
        <f>'Valor (Mensal)'!AO133/'Valor (Mensal)'!AO$10*100</f>
        <v>0.63169014261676848</v>
      </c>
      <c r="AP133" s="6">
        <f>'Valor (Mensal)'!AP133/'Valor (Mensal)'!AP$10*100</f>
        <v>0.14607089184911595</v>
      </c>
      <c r="AQ133" s="6">
        <f>'Valor (Mensal)'!AQ133/'Valor (Mensal)'!AQ$10*100</f>
        <v>9.2587087111989388E-2</v>
      </c>
      <c r="AR133" s="6"/>
      <c r="AS133" s="6"/>
      <c r="AT133" s="6"/>
      <c r="AU133" s="6"/>
      <c r="AV133" s="6"/>
      <c r="AW133" s="6"/>
      <c r="AX133" s="6"/>
      <c r="AY133" s="6"/>
    </row>
    <row r="134" spans="2:51" ht="22.5" outlineLevel="2" x14ac:dyDescent="0.25">
      <c r="B134" s="4" t="s">
        <v>94</v>
      </c>
      <c r="C134" s="5" t="s">
        <v>260</v>
      </c>
      <c r="D134" s="6">
        <v>0.11149195486742257</v>
      </c>
      <c r="E134" s="6">
        <v>5.6023922614841716E-2</v>
      </c>
      <c r="F134" s="6">
        <v>0.25128474243542526</v>
      </c>
      <c r="G134" s="6">
        <v>0.15604300613832744</v>
      </c>
      <c r="H134" s="6">
        <v>4.4269052363959442E-2</v>
      </c>
      <c r="I134" s="6">
        <v>0.16963675330082445</v>
      </c>
      <c r="J134" s="6">
        <v>0.18400261719618241</v>
      </c>
      <c r="K134" s="6">
        <v>4.641967260147619E-2</v>
      </c>
      <c r="L134" s="6">
        <v>4.8819578232520387E-2</v>
      </c>
      <c r="M134" s="6">
        <v>4.9367913554752264E-2</v>
      </c>
      <c r="N134" s="6">
        <v>4.146300916836259E-2</v>
      </c>
      <c r="O134" s="6">
        <v>9.3393937790917717E-2</v>
      </c>
      <c r="P134" s="6">
        <f>'Valor (Mensal)'!P134/'Valor (Mensal)'!P$10*100</f>
        <v>6.3781711043005479E-2</v>
      </c>
      <c r="Q134" s="6">
        <f>'Valor (Mensal)'!Q134/'Valor (Mensal)'!Q$10*100</f>
        <v>0.22555695723504354</v>
      </c>
      <c r="R134" s="6">
        <f>'Valor (Mensal)'!R134/'Valor (Mensal)'!R$10*100</f>
        <v>5.9590660279838718E-2</v>
      </c>
      <c r="S134" s="6">
        <f>'Valor (Mensal)'!S134/'Valor (Mensal)'!S$10*100</f>
        <v>0.85668536696455277</v>
      </c>
      <c r="T134" s="6">
        <f>'Valor (Mensal)'!T134/'Valor (Mensal)'!T$10*100</f>
        <v>6.050095132561855E-2</v>
      </c>
      <c r="U134" s="6">
        <f>'Valor (Mensal)'!U134/'Valor (Mensal)'!U$10*100</f>
        <v>2.1779340755113352E-2</v>
      </c>
      <c r="V134" s="6">
        <f>'Valor (Mensal)'!V134/'Valor (Mensal)'!V$10*100</f>
        <v>4.8496270734917787E-2</v>
      </c>
      <c r="W134" s="6">
        <f>'Valor (Mensal)'!W134/'Valor (Mensal)'!W$10*100</f>
        <v>0.40142211792653815</v>
      </c>
      <c r="X134" s="6">
        <f>'Valor (Mensal)'!X134/'Valor (Mensal)'!X$10*100</f>
        <v>0.31815011591907383</v>
      </c>
      <c r="Y134" s="6">
        <f>'Valor (Mensal)'!Y134/'Valor (Mensal)'!Y$10*100</f>
        <v>3.4660485141451196E-2</v>
      </c>
      <c r="Z134" s="6">
        <f>'Valor (Mensal)'!Z134/'Valor (Mensal)'!Z$10*100</f>
        <v>3.636215468972466E-2</v>
      </c>
      <c r="AA134" s="6">
        <f>'Valor (Mensal)'!AA134/'Valor (Mensal)'!AA$10*100</f>
        <v>0.14990761568527672</v>
      </c>
      <c r="AB134" s="6">
        <f>'Valor (Mensal)'!AB134/'Valor (Mensal)'!AB$10*100</f>
        <v>0.16628122149574795</v>
      </c>
      <c r="AC134" s="6">
        <f>'Valor (Mensal)'!AC134/'Valor (Mensal)'!AC$10*100</f>
        <v>6.5330074304815688E-2</v>
      </c>
      <c r="AD134" s="6">
        <f>'Valor (Mensal)'!AD134/'Valor (Mensal)'!AD$10*100</f>
        <v>0.42419661089222588</v>
      </c>
      <c r="AE134" s="6">
        <f>'Valor (Mensal)'!AE134/'Valor (Mensal)'!AE$10*100</f>
        <v>0.12963037547921177</v>
      </c>
      <c r="AF134" s="6">
        <f>'Valor (Mensal)'!AF134/'Valor (Mensal)'!AF$10*100</f>
        <v>8.4854278538885636E-2</v>
      </c>
      <c r="AG134" s="6">
        <f>'Valor (Mensal)'!AG134/'Valor (Mensal)'!AG$10*100</f>
        <v>0.12848171736802072</v>
      </c>
      <c r="AH134" s="6">
        <f>'Valor (Mensal)'!AH134/'Valor (Mensal)'!AH$10*100</f>
        <v>5.8452720542009763E-2</v>
      </c>
      <c r="AI134" s="6">
        <f>'Valor (Mensal)'!AI134/'Valor (Mensal)'!AI$10*100</f>
        <v>5.6618904666219848E-2</v>
      </c>
      <c r="AJ134" s="6">
        <f>'Valor (Mensal)'!AJ134/'Valor (Mensal)'!AJ$10*100</f>
        <v>7.1702255572700602E-2</v>
      </c>
      <c r="AK134" s="6">
        <f>'Valor (Mensal)'!AK134/'Valor (Mensal)'!AK$10*100</f>
        <v>5.8814200155213305E-2</v>
      </c>
      <c r="AL134" s="6">
        <f>'Valor (Mensal)'!AL134/'Valor (Mensal)'!AL$10*100</f>
        <v>7.0801047464596659E-2</v>
      </c>
      <c r="AM134" s="6">
        <f>'Valor (Mensal)'!AM134/'Valor (Mensal)'!AM$10*100</f>
        <v>0.1658239556395896</v>
      </c>
      <c r="AN134" s="6">
        <f>'Valor (Mensal)'!AN134/'Valor (Mensal)'!AN$10*100</f>
        <v>0.16792253229377291</v>
      </c>
      <c r="AO134" s="6">
        <f>'Valor (Mensal)'!AO134/'Valor (Mensal)'!AO$10*100</f>
        <v>0.10174775698269145</v>
      </c>
      <c r="AP134" s="6">
        <f>'Valor (Mensal)'!AP134/'Valor (Mensal)'!AP$10*100</f>
        <v>8.5902714301847566E-2</v>
      </c>
      <c r="AQ134" s="6">
        <f>'Valor (Mensal)'!AQ134/'Valor (Mensal)'!AQ$10*100</f>
        <v>5.3469425548005468E-2</v>
      </c>
      <c r="AR134" s="6"/>
      <c r="AS134" s="6"/>
      <c r="AT134" s="6"/>
      <c r="AU134" s="6"/>
      <c r="AV134" s="6"/>
      <c r="AW134" s="6"/>
      <c r="AX134" s="6"/>
      <c r="AY134" s="6"/>
    </row>
    <row r="135" spans="2:51" ht="22.5" outlineLevel="2" x14ac:dyDescent="0.25">
      <c r="B135" s="4" t="s">
        <v>95</v>
      </c>
      <c r="C135" s="5" t="s">
        <v>261</v>
      </c>
      <c r="D135" s="6">
        <v>4.855203492383023E-3</v>
      </c>
      <c r="E135" s="6">
        <v>6.1637620574990868E-3</v>
      </c>
      <c r="F135" s="6">
        <v>4.6382138630492497E-3</v>
      </c>
      <c r="G135" s="6">
        <v>8.7920659713944509E-3</v>
      </c>
      <c r="H135" s="6">
        <v>3.0776492433155665E-3</v>
      </c>
      <c r="I135" s="6">
        <v>4.6502156403829785E-3</v>
      </c>
      <c r="J135" s="6">
        <v>4.0379232801141494E-3</v>
      </c>
      <c r="K135" s="6">
        <v>2.5237272953696974E-3</v>
      </c>
      <c r="L135" s="6">
        <v>1.7158015241248252E-3</v>
      </c>
      <c r="M135" s="6">
        <v>5.8726131022315041E-3</v>
      </c>
      <c r="N135" s="6">
        <v>6.0328611470793899E-3</v>
      </c>
      <c r="O135" s="6">
        <v>4.3999966286898525E-3</v>
      </c>
      <c r="P135" s="6">
        <f>'Valor (Mensal)'!P135/'Valor (Mensal)'!P$10*100</f>
        <v>7.1240797316457962E-3</v>
      </c>
      <c r="Q135" s="6">
        <f>'Valor (Mensal)'!Q135/'Valor (Mensal)'!Q$10*100</f>
        <v>3.8295699536088912E-3</v>
      </c>
      <c r="R135" s="6">
        <f>'Valor (Mensal)'!R135/'Valor (Mensal)'!R$10*100</f>
        <v>2.5707193431755808E-3</v>
      </c>
      <c r="S135" s="6">
        <f>'Valor (Mensal)'!S135/'Valor (Mensal)'!S$10*100</f>
        <v>3.8488689307197496E-3</v>
      </c>
      <c r="T135" s="6">
        <f>'Valor (Mensal)'!T135/'Valor (Mensal)'!T$10*100</f>
        <v>3.3114203449023383E-3</v>
      </c>
      <c r="U135" s="6">
        <f>'Valor (Mensal)'!U135/'Valor (Mensal)'!U$10*100</f>
        <v>1.7295758406758531E-3</v>
      </c>
      <c r="V135" s="6">
        <f>'Valor (Mensal)'!V135/'Valor (Mensal)'!V$10*100</f>
        <v>2.1006415735512389E-3</v>
      </c>
      <c r="W135" s="6">
        <f>'Valor (Mensal)'!W135/'Valor (Mensal)'!W$10*100</f>
        <v>2.5155536263881989E-3</v>
      </c>
      <c r="X135" s="6">
        <f>'Valor (Mensal)'!X135/'Valor (Mensal)'!X$10*100</f>
        <v>6.4183758731461617E-3</v>
      </c>
      <c r="Y135" s="6">
        <f>'Valor (Mensal)'!Y135/'Valor (Mensal)'!Y$10*100</f>
        <v>2.6177384998850636E-3</v>
      </c>
      <c r="Z135" s="6">
        <f>'Valor (Mensal)'!Z135/'Valor (Mensal)'!Z$10*100</f>
        <v>1.9946720898338256E-3</v>
      </c>
      <c r="AA135" s="6">
        <f>'Valor (Mensal)'!AA135/'Valor (Mensal)'!AA$10*100</f>
        <v>2.1785225284857092E-3</v>
      </c>
      <c r="AB135" s="6">
        <f>'Valor (Mensal)'!AB135/'Valor (Mensal)'!AB$10*100</f>
        <v>6.3879552482835325E-3</v>
      </c>
      <c r="AC135" s="6">
        <f>'Valor (Mensal)'!AC135/'Valor (Mensal)'!AC$10*100</f>
        <v>5.8921896681481557E-3</v>
      </c>
      <c r="AD135" s="6">
        <f>'Valor (Mensal)'!AD135/'Valor (Mensal)'!AD$10*100</f>
        <v>6.5125290704905739E-3</v>
      </c>
      <c r="AE135" s="6">
        <f>'Valor (Mensal)'!AE135/'Valor (Mensal)'!AE$10*100</f>
        <v>5.1262556581044569E-3</v>
      </c>
      <c r="AF135" s="6">
        <f>'Valor (Mensal)'!AF135/'Valor (Mensal)'!AF$10*100</f>
        <v>3.4244909210390251E-3</v>
      </c>
      <c r="AG135" s="6">
        <f>'Valor (Mensal)'!AG135/'Valor (Mensal)'!AG$10*100</f>
        <v>2.3349158170777287E-3</v>
      </c>
      <c r="AH135" s="6">
        <f>'Valor (Mensal)'!AH135/'Valor (Mensal)'!AH$10*100</f>
        <v>2.7240063442405685E-3</v>
      </c>
      <c r="AI135" s="6">
        <f>'Valor (Mensal)'!AI135/'Valor (Mensal)'!AI$10*100</f>
        <v>2.6336346780465175E-3</v>
      </c>
      <c r="AJ135" s="6">
        <f>'Valor (Mensal)'!AJ135/'Valor (Mensal)'!AJ$10*100</f>
        <v>1.5260740384227976E-3</v>
      </c>
      <c r="AK135" s="6">
        <f>'Valor (Mensal)'!AK135/'Valor (Mensal)'!AK$10*100</f>
        <v>5.3109967883205149E-3</v>
      </c>
      <c r="AL135" s="6">
        <f>'Valor (Mensal)'!AL135/'Valor (Mensal)'!AL$10*100</f>
        <v>5.5052857018266918E-3</v>
      </c>
      <c r="AM135" s="6">
        <f>'Valor (Mensal)'!AM135/'Valor (Mensal)'!AM$10*100</f>
        <v>3.6828642866248247E-3</v>
      </c>
      <c r="AN135" s="6">
        <f>'Valor (Mensal)'!AN135/'Valor (Mensal)'!AN$10*100</f>
        <v>3.1272923362408896E-3</v>
      </c>
      <c r="AO135" s="6">
        <f>'Valor (Mensal)'!AO135/'Valor (Mensal)'!AO$10*100</f>
        <v>6.1329761796124604E-3</v>
      </c>
      <c r="AP135" s="6">
        <f>'Valor (Mensal)'!AP135/'Valor (Mensal)'!AP$10*100</f>
        <v>1.1805048711469824E-2</v>
      </c>
      <c r="AQ135" s="6">
        <f>'Valor (Mensal)'!AQ135/'Valor (Mensal)'!AQ$10*100</f>
        <v>4.4001987203757913E-3</v>
      </c>
      <c r="AR135" s="6"/>
      <c r="AS135" s="6"/>
      <c r="AT135" s="6"/>
      <c r="AU135" s="6"/>
      <c r="AV135" s="6"/>
      <c r="AW135" s="6"/>
      <c r="AX135" s="6"/>
      <c r="AY135" s="6"/>
    </row>
    <row r="136" spans="2:51" ht="22.5" outlineLevel="2" x14ac:dyDescent="0.25">
      <c r="B136" s="4" t="s">
        <v>96</v>
      </c>
      <c r="C136" s="5" t="s">
        <v>262</v>
      </c>
      <c r="D136" s="6">
        <v>6.7269824092396711E-3</v>
      </c>
      <c r="E136" s="6">
        <v>6.31343361050591E-3</v>
      </c>
      <c r="F136" s="6">
        <v>1.1125787570822127E-2</v>
      </c>
      <c r="G136" s="6">
        <v>7.2515419377375875E-3</v>
      </c>
      <c r="H136" s="6">
        <v>9.0912859056284517E-3</v>
      </c>
      <c r="I136" s="6">
        <v>8.7215268847182798E-3</v>
      </c>
      <c r="J136" s="6">
        <v>8.7006812060864084E-3</v>
      </c>
      <c r="K136" s="6">
        <v>8.3103915831307818E-3</v>
      </c>
      <c r="L136" s="6">
        <v>5.4000838083070827E-3</v>
      </c>
      <c r="M136" s="6">
        <v>8.2595544323561549E-3</v>
      </c>
      <c r="N136" s="6">
        <v>1.2014582095934694E-3</v>
      </c>
      <c r="O136" s="6">
        <v>1.4091967192783402E-2</v>
      </c>
      <c r="P136" s="6">
        <f>'Valor (Mensal)'!P136/'Valor (Mensal)'!P$10*100</f>
        <v>7.5721715027564978E-3</v>
      </c>
      <c r="Q136" s="6">
        <f>'Valor (Mensal)'!Q136/'Valor (Mensal)'!Q$10*100</f>
        <v>1.7160983117402777E-4</v>
      </c>
      <c r="R136" s="6">
        <f>'Valor (Mensal)'!R136/'Valor (Mensal)'!R$10*100</f>
        <v>1.0662267104782533E-2</v>
      </c>
      <c r="S136" s="6">
        <f>'Valor (Mensal)'!S136/'Valor (Mensal)'!S$10*100</f>
        <v>8.9516891736366958E-3</v>
      </c>
      <c r="T136" s="6">
        <f>'Valor (Mensal)'!T136/'Valor (Mensal)'!T$10*100</f>
        <v>6.9118895196441862E-3</v>
      </c>
      <c r="U136" s="6">
        <f>'Valor (Mensal)'!U136/'Valor (Mensal)'!U$10*100</f>
        <v>4.2460304068931559E-3</v>
      </c>
      <c r="V136" s="6">
        <f>'Valor (Mensal)'!V136/'Valor (Mensal)'!V$10*100</f>
        <v>1.41857561509833E-2</v>
      </c>
      <c r="W136" s="6">
        <f>'Valor (Mensal)'!W136/'Valor (Mensal)'!W$10*100</f>
        <v>6.2821268203150319E-3</v>
      </c>
      <c r="X136" s="6">
        <f>'Valor (Mensal)'!X136/'Valor (Mensal)'!X$10*100</f>
        <v>1.6169638601891588E-4</v>
      </c>
      <c r="Y136" s="6">
        <f>'Valor (Mensal)'!Y136/'Valor (Mensal)'!Y$10*100</f>
        <v>5.9040544066986519E-3</v>
      </c>
      <c r="Z136" s="6">
        <f>'Valor (Mensal)'!Z136/'Valor (Mensal)'!Z$10*100</f>
        <v>3.3932577116898765E-3</v>
      </c>
      <c r="AA136" s="6">
        <f>'Valor (Mensal)'!AA136/'Valor (Mensal)'!AA$10*100</f>
        <v>2.0079530299340457E-2</v>
      </c>
      <c r="AB136" s="6">
        <f>'Valor (Mensal)'!AB136/'Valor (Mensal)'!AB$10*100</f>
        <v>1.9938351284291966E-4</v>
      </c>
      <c r="AC136" s="6">
        <f>'Valor (Mensal)'!AC136/'Valor (Mensal)'!AC$10*100</f>
        <v>2.652037392315373E-2</v>
      </c>
      <c r="AD136" s="6">
        <f>'Valor (Mensal)'!AD136/'Valor (Mensal)'!AD$10*100</f>
        <v>1.8977765767819579E-2</v>
      </c>
      <c r="AE136" s="6">
        <f>'Valor (Mensal)'!AE136/'Valor (Mensal)'!AE$10*100</f>
        <v>1.2667069006420159E-2</v>
      </c>
      <c r="AF136" s="6">
        <f>'Valor (Mensal)'!AF136/'Valor (Mensal)'!AF$10*100</f>
        <v>5.799766419751726E-3</v>
      </c>
      <c r="AG136" s="6">
        <f>'Valor (Mensal)'!AG136/'Valor (Mensal)'!AG$10*100</f>
        <v>1.8507266556887218E-2</v>
      </c>
      <c r="AH136" s="6">
        <f>'Valor (Mensal)'!AH136/'Valor (Mensal)'!AH$10*100</f>
        <v>7.0101920110683053E-3</v>
      </c>
      <c r="AI136" s="6">
        <f>'Valor (Mensal)'!AI136/'Valor (Mensal)'!AI$10*100</f>
        <v>1.2529531923616269E-2</v>
      </c>
      <c r="AJ136" s="6">
        <f>'Valor (Mensal)'!AJ136/'Valor (Mensal)'!AJ$10*100</f>
        <v>6.883324025117126E-3</v>
      </c>
      <c r="AK136" s="6">
        <f>'Valor (Mensal)'!AK136/'Valor (Mensal)'!AK$10*100</f>
        <v>1.1177668024867075E-2</v>
      </c>
      <c r="AL136" s="6">
        <f>'Valor (Mensal)'!AL136/'Valor (Mensal)'!AL$10*100</f>
        <v>1.4052318110163699E-2</v>
      </c>
      <c r="AM136" s="6">
        <f>'Valor (Mensal)'!AM136/'Valor (Mensal)'!AM$10*100</f>
        <v>5.2398137493041043E-3</v>
      </c>
      <c r="AN136" s="6">
        <f>'Valor (Mensal)'!AN136/'Valor (Mensal)'!AN$10*100</f>
        <v>7.346948951100574E-3</v>
      </c>
      <c r="AO136" s="6">
        <f>'Valor (Mensal)'!AO136/'Valor (Mensal)'!AO$10*100</f>
        <v>1.5901985821344923E-2</v>
      </c>
      <c r="AP136" s="6">
        <f>'Valor (Mensal)'!AP136/'Valor (Mensal)'!AP$10*100</f>
        <v>1.7747650802811016E-2</v>
      </c>
      <c r="AQ136" s="6">
        <f>'Valor (Mensal)'!AQ136/'Valor (Mensal)'!AQ$10*100</f>
        <v>9.2256177982059529E-3</v>
      </c>
      <c r="AR136" s="6"/>
      <c r="AS136" s="6"/>
      <c r="AT136" s="6"/>
      <c r="AU136" s="6"/>
      <c r="AV136" s="6"/>
      <c r="AW136" s="6"/>
      <c r="AX136" s="6"/>
      <c r="AY136" s="6"/>
    </row>
    <row r="137" spans="2:51" ht="22.5" outlineLevel="2" x14ac:dyDescent="0.25">
      <c r="B137" s="4" t="s">
        <v>97</v>
      </c>
      <c r="C137" s="5" t="s">
        <v>263</v>
      </c>
      <c r="D137" s="6">
        <v>1.7632318219456503E-2</v>
      </c>
      <c r="E137" s="6">
        <v>1.7084119893634803E-2</v>
      </c>
      <c r="F137" s="6">
        <v>3.0345925330082815E-2</v>
      </c>
      <c r="G137" s="6">
        <v>2.825516516769137E-2</v>
      </c>
      <c r="H137" s="6">
        <v>1.6039259942613231E-2</v>
      </c>
      <c r="I137" s="6">
        <v>1.5761545978517585E-2</v>
      </c>
      <c r="J137" s="6">
        <v>1.4455713367413159E-2</v>
      </c>
      <c r="K137" s="6">
        <v>1.9330472762284948E-2</v>
      </c>
      <c r="L137" s="6">
        <v>1.746391470737068E-2</v>
      </c>
      <c r="M137" s="6">
        <v>2.394787478802364E-2</v>
      </c>
      <c r="N137" s="6">
        <v>2.8084884714844601E-2</v>
      </c>
      <c r="O137" s="6">
        <v>2.3355424577284217E-2</v>
      </c>
      <c r="P137" s="6">
        <f>'Valor (Mensal)'!P137/'Valor (Mensal)'!P$10*100</f>
        <v>2.8385647984839033E-2</v>
      </c>
      <c r="Q137" s="6">
        <f>'Valor (Mensal)'!Q137/'Valor (Mensal)'!Q$10*100</f>
        <v>2.3216952668558614E-2</v>
      </c>
      <c r="R137" s="6">
        <f>'Valor (Mensal)'!R137/'Valor (Mensal)'!R$10*100</f>
        <v>1.1735317167904914E-2</v>
      </c>
      <c r="S137" s="6">
        <f>'Valor (Mensal)'!S137/'Valor (Mensal)'!S$10*100</f>
        <v>0.15832461905401429</v>
      </c>
      <c r="T137" s="6">
        <f>'Valor (Mensal)'!T137/'Valor (Mensal)'!T$10*100</f>
        <v>1.7190088217089557E-2</v>
      </c>
      <c r="U137" s="6">
        <f>'Valor (Mensal)'!U137/'Valor (Mensal)'!U$10*100</f>
        <v>1.2446943054833621E-2</v>
      </c>
      <c r="V137" s="6">
        <f>'Valor (Mensal)'!V137/'Valor (Mensal)'!V$10*100</f>
        <v>1.8039207522072304E-2</v>
      </c>
      <c r="W137" s="6">
        <f>'Valor (Mensal)'!W137/'Valor (Mensal)'!W$10*100</f>
        <v>1.4094854247163559E-2</v>
      </c>
      <c r="X137" s="6">
        <f>'Valor (Mensal)'!X137/'Valor (Mensal)'!X$10*100</f>
        <v>1.711169169010018E-2</v>
      </c>
      <c r="Y137" s="6">
        <f>'Valor (Mensal)'!Y137/'Valor (Mensal)'!Y$10*100</f>
        <v>8.0752270295829549E-3</v>
      </c>
      <c r="Z137" s="6">
        <f>'Valor (Mensal)'!Z137/'Valor (Mensal)'!Z$10*100</f>
        <v>5.3083725204730635E-3</v>
      </c>
      <c r="AA137" s="6">
        <f>'Valor (Mensal)'!AA137/'Valor (Mensal)'!AA$10*100</f>
        <v>2.319353957950691E-2</v>
      </c>
      <c r="AB137" s="6">
        <f>'Valor (Mensal)'!AB137/'Valor (Mensal)'!AB$10*100</f>
        <v>1.8024861972551556E-2</v>
      </c>
      <c r="AC137" s="6">
        <f>'Valor (Mensal)'!AC137/'Valor (Mensal)'!AC$10*100</f>
        <v>3.0819850154928732E-2</v>
      </c>
      <c r="AD137" s="6">
        <f>'Valor (Mensal)'!AD137/'Valor (Mensal)'!AD$10*100</f>
        <v>1.9529563880564087E-2</v>
      </c>
      <c r="AE137" s="6">
        <f>'Valor (Mensal)'!AE137/'Valor (Mensal)'!AE$10*100</f>
        <v>1.7557234846321892E-2</v>
      </c>
      <c r="AF137" s="6">
        <f>'Valor (Mensal)'!AF137/'Valor (Mensal)'!AF$10*100</f>
        <v>9.8763533059766304E-3</v>
      </c>
      <c r="AG137" s="6">
        <f>'Valor (Mensal)'!AG137/'Valor (Mensal)'!AG$10*100</f>
        <v>9.7765718326787467E-3</v>
      </c>
      <c r="AH137" s="6">
        <f>'Valor (Mensal)'!AH137/'Valor (Mensal)'!AH$10*100</f>
        <v>1.5007554079233567E-2</v>
      </c>
      <c r="AI137" s="6">
        <f>'Valor (Mensal)'!AI137/'Valor (Mensal)'!AI$10*100</f>
        <v>1.9751320823008279E-2</v>
      </c>
      <c r="AJ137" s="6">
        <f>'Valor (Mensal)'!AJ137/'Valor (Mensal)'!AJ$10*100</f>
        <v>1.3388818806835387E-2</v>
      </c>
      <c r="AK137" s="6">
        <f>'Valor (Mensal)'!AK137/'Valor (Mensal)'!AK$10*100</f>
        <v>1.2915791061017208E-2</v>
      </c>
      <c r="AL137" s="6">
        <f>'Valor (Mensal)'!AL137/'Valor (Mensal)'!AL$10*100</f>
        <v>4.4745908468182646E-2</v>
      </c>
      <c r="AM137" s="6">
        <f>'Valor (Mensal)'!AM137/'Valor (Mensal)'!AM$10*100</f>
        <v>0.11575047351438505</v>
      </c>
      <c r="AN137" s="6">
        <f>'Valor (Mensal)'!AN137/'Valor (Mensal)'!AN$10*100</f>
        <v>8.4346578274523132E-3</v>
      </c>
      <c r="AO137" s="6">
        <f>'Valor (Mensal)'!AO137/'Valor (Mensal)'!AO$10*100</f>
        <v>7.5036359191070611E-3</v>
      </c>
      <c r="AP137" s="6">
        <f>'Valor (Mensal)'!AP137/'Valor (Mensal)'!AP$10*100</f>
        <v>1.6000996022743002E-2</v>
      </c>
      <c r="AQ137" s="6">
        <f>'Valor (Mensal)'!AQ137/'Valor (Mensal)'!AQ$10*100</f>
        <v>1.1404006750254754E-2</v>
      </c>
      <c r="AR137" s="6"/>
      <c r="AS137" s="6"/>
      <c r="AT137" s="6"/>
      <c r="AU137" s="6"/>
      <c r="AV137" s="6"/>
      <c r="AW137" s="6"/>
      <c r="AX137" s="6"/>
      <c r="AY137" s="6"/>
    </row>
    <row r="138" spans="2:51" ht="22.5" outlineLevel="2" x14ac:dyDescent="0.25">
      <c r="B138" s="4" t="s">
        <v>98</v>
      </c>
      <c r="C138" s="5" t="s">
        <v>264</v>
      </c>
      <c r="D138" s="6">
        <v>7.234000482317024E-2</v>
      </c>
      <c r="E138" s="6">
        <v>5.6897006674048185E-2</v>
      </c>
      <c r="F138" s="6">
        <v>6.6049339154342648E-2</v>
      </c>
      <c r="G138" s="6">
        <v>4.6467900419317851E-2</v>
      </c>
      <c r="H138" s="6">
        <v>4.776847425431073E-2</v>
      </c>
      <c r="I138" s="6">
        <v>4.0339058263419769E-2</v>
      </c>
      <c r="J138" s="6">
        <v>4.4386027338952951E-2</v>
      </c>
      <c r="K138" s="6">
        <v>3.95258585319542E-2</v>
      </c>
      <c r="L138" s="6">
        <v>4.6949791952037058E-2</v>
      </c>
      <c r="M138" s="6">
        <v>6.7377588447903383E-2</v>
      </c>
      <c r="N138" s="6">
        <v>5.5011881323187968E-2</v>
      </c>
      <c r="O138" s="6">
        <v>5.9768850816303953E-2</v>
      </c>
      <c r="P138" s="6">
        <f>'Valor (Mensal)'!P138/'Valor (Mensal)'!P$10*100</f>
        <v>4.185090227821802E-2</v>
      </c>
      <c r="Q138" s="6">
        <f>'Valor (Mensal)'!Q138/'Valor (Mensal)'!Q$10*100</f>
        <v>4.5320982775550814E-2</v>
      </c>
      <c r="R138" s="6">
        <f>'Valor (Mensal)'!R138/'Valor (Mensal)'!R$10*100</f>
        <v>4.8523309698060839E-2</v>
      </c>
      <c r="S138" s="6">
        <f>'Valor (Mensal)'!S138/'Valor (Mensal)'!S$10*100</f>
        <v>5.5834467257459865E-2</v>
      </c>
      <c r="T138" s="6">
        <f>'Valor (Mensal)'!T138/'Valor (Mensal)'!T$10*100</f>
        <v>5.4423998610592439E-2</v>
      </c>
      <c r="U138" s="6">
        <f>'Valor (Mensal)'!U138/'Valor (Mensal)'!U$10*100</f>
        <v>1.8501024557271172E-2</v>
      </c>
      <c r="V138" s="6">
        <f>'Valor (Mensal)'!V138/'Valor (Mensal)'!V$10*100</f>
        <v>4.8333952794371256E-2</v>
      </c>
      <c r="W138" s="6">
        <f>'Valor (Mensal)'!W138/'Valor (Mensal)'!W$10*100</f>
        <v>3.4688193873973067E-2</v>
      </c>
      <c r="X138" s="6">
        <f>'Valor (Mensal)'!X138/'Valor (Mensal)'!X$10*100</f>
        <v>3.5468137784900593E-2</v>
      </c>
      <c r="Y138" s="6">
        <f>'Valor (Mensal)'!Y138/'Valor (Mensal)'!Y$10*100</f>
        <v>2.7438648517496812E-2</v>
      </c>
      <c r="Z138" s="6">
        <f>'Valor (Mensal)'!Z138/'Valor (Mensal)'!Z$10*100</f>
        <v>2.8391923357379344E-2</v>
      </c>
      <c r="AA138" s="6">
        <f>'Valor (Mensal)'!AA138/'Valor (Mensal)'!AA$10*100</f>
        <v>7.428502443440381E-2</v>
      </c>
      <c r="AB138" s="6">
        <f>'Valor (Mensal)'!AB138/'Valor (Mensal)'!AB$10*100</f>
        <v>6.6203842179903896E-2</v>
      </c>
      <c r="AC138" s="6">
        <f>'Valor (Mensal)'!AC138/'Valor (Mensal)'!AC$10*100</f>
        <v>8.6209950469035249E-2</v>
      </c>
      <c r="AD138" s="6">
        <f>'Valor (Mensal)'!AD138/'Valor (Mensal)'!AD$10*100</f>
        <v>7.2391581518837345E-2</v>
      </c>
      <c r="AE138" s="6">
        <f>'Valor (Mensal)'!AE138/'Valor (Mensal)'!AE$10*100</f>
        <v>3.963917402215892E-2</v>
      </c>
      <c r="AF138" s="6">
        <f>'Valor (Mensal)'!AF138/'Valor (Mensal)'!AF$10*100</f>
        <v>4.5685138680662221E-2</v>
      </c>
      <c r="AG138" s="6">
        <f>'Valor (Mensal)'!AG138/'Valor (Mensal)'!AG$10*100</f>
        <v>3.4727249440726839E-2</v>
      </c>
      <c r="AH138" s="6">
        <f>'Valor (Mensal)'!AH138/'Valor (Mensal)'!AH$10*100</f>
        <v>4.0695665636580572E-2</v>
      </c>
      <c r="AI138" s="6">
        <f>'Valor (Mensal)'!AI138/'Valor (Mensal)'!AI$10*100</f>
        <v>6.3492995724619569E-2</v>
      </c>
      <c r="AJ138" s="6">
        <f>'Valor (Mensal)'!AJ138/'Valor (Mensal)'!AJ$10*100</f>
        <v>4.4607703943885427E-2</v>
      </c>
      <c r="AK138" s="6">
        <f>'Valor (Mensal)'!AK138/'Valor (Mensal)'!AK$10*100</f>
        <v>7.0653441342326234E-2</v>
      </c>
      <c r="AL138" s="6">
        <f>'Valor (Mensal)'!AL138/'Valor (Mensal)'!AL$10*100</f>
        <v>8.1939897370040177E-2</v>
      </c>
      <c r="AM138" s="6">
        <f>'Valor (Mensal)'!AM138/'Valor (Mensal)'!AM$10*100</f>
        <v>5.9641844125478731E-2</v>
      </c>
      <c r="AN138" s="6">
        <f>'Valor (Mensal)'!AN138/'Valor (Mensal)'!AN$10*100</f>
        <v>5.75778083321829E-2</v>
      </c>
      <c r="AO138" s="6">
        <f>'Valor (Mensal)'!AO138/'Valor (Mensal)'!AO$10*100</f>
        <v>5.7802022575060945E-2</v>
      </c>
      <c r="AP138" s="6">
        <f>'Valor (Mensal)'!AP138/'Valor (Mensal)'!AP$10*100</f>
        <v>6.5134463645125165E-2</v>
      </c>
      <c r="AQ138" s="6">
        <f>'Valor (Mensal)'!AQ138/'Valor (Mensal)'!AQ$10*100</f>
        <v>4.689709290226151E-2</v>
      </c>
      <c r="AR138" s="6"/>
      <c r="AS138" s="6"/>
      <c r="AT138" s="6"/>
      <c r="AU138" s="6"/>
      <c r="AV138" s="6"/>
      <c r="AW138" s="6"/>
      <c r="AX138" s="6"/>
      <c r="AY138" s="6"/>
    </row>
    <row r="139" spans="2:51" ht="22.5" outlineLevel="2" x14ac:dyDescent="0.25">
      <c r="B139" s="4" t="s">
        <v>99</v>
      </c>
      <c r="C139" s="5" t="s">
        <v>265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f>'Valor (Mensal)'!P139/'Valor (Mensal)'!P$10*100</f>
        <v>0</v>
      </c>
      <c r="Q139" s="6">
        <f>'Valor (Mensal)'!Q139/'Valor (Mensal)'!Q$10*100</f>
        <v>0</v>
      </c>
      <c r="R139" s="6">
        <f>'Valor (Mensal)'!R139/'Valor (Mensal)'!R$10*100</f>
        <v>0</v>
      </c>
      <c r="S139" s="6">
        <f>'Valor (Mensal)'!S139/'Valor (Mensal)'!S$10*100</f>
        <v>0</v>
      </c>
      <c r="T139" s="6">
        <f>'Valor (Mensal)'!T139/'Valor (Mensal)'!T$10*100</f>
        <v>0</v>
      </c>
      <c r="U139" s="6">
        <f>'Valor (Mensal)'!U139/'Valor (Mensal)'!U$10*100</f>
        <v>0</v>
      </c>
      <c r="V139" s="6">
        <f>'Valor (Mensal)'!V139/'Valor (Mensal)'!V$10*100</f>
        <v>0</v>
      </c>
      <c r="W139" s="6">
        <f>'Valor (Mensal)'!W139/'Valor (Mensal)'!W$10*100</f>
        <v>0</v>
      </c>
      <c r="X139" s="6">
        <f>'Valor (Mensal)'!X139/'Valor (Mensal)'!X$10*100</f>
        <v>0</v>
      </c>
      <c r="Y139" s="6">
        <f>'Valor (Mensal)'!Y139/'Valor (Mensal)'!Y$10*100</f>
        <v>0</v>
      </c>
      <c r="Z139" s="6">
        <f>'Valor (Mensal)'!Z139/'Valor (Mensal)'!Z$10*100</f>
        <v>0</v>
      </c>
      <c r="AA139" s="6">
        <f>'Valor (Mensal)'!AA139/'Valor (Mensal)'!AA$10*100</f>
        <v>0</v>
      </c>
      <c r="AB139" s="6">
        <f>'Valor (Mensal)'!AB139/'Valor (Mensal)'!AB$10*100</f>
        <v>0</v>
      </c>
      <c r="AC139" s="6">
        <f>'Valor (Mensal)'!AC139/'Valor (Mensal)'!AC$10*100</f>
        <v>0</v>
      </c>
      <c r="AD139" s="6">
        <f>'Valor (Mensal)'!AD139/'Valor (Mensal)'!AD$10*100</f>
        <v>0</v>
      </c>
      <c r="AE139" s="6">
        <f>'Valor (Mensal)'!AE139/'Valor (Mensal)'!AE$10*100</f>
        <v>0</v>
      </c>
      <c r="AF139" s="6">
        <f>'Valor (Mensal)'!AF139/'Valor (Mensal)'!AF$10*100</f>
        <v>0</v>
      </c>
      <c r="AG139" s="6">
        <f>'Valor (Mensal)'!AG139/'Valor (Mensal)'!AG$10*100</f>
        <v>0</v>
      </c>
      <c r="AH139" s="6">
        <f>'Valor (Mensal)'!AH139/'Valor (Mensal)'!AH$10*100</f>
        <v>0</v>
      </c>
      <c r="AI139" s="6">
        <f>'Valor (Mensal)'!AI139/'Valor (Mensal)'!AI$10*100</f>
        <v>0</v>
      </c>
      <c r="AJ139" s="6">
        <f>'Valor (Mensal)'!AJ139/'Valor (Mensal)'!AJ$10*100</f>
        <v>0</v>
      </c>
      <c r="AK139" s="6">
        <f>'Valor (Mensal)'!AK139/'Valor (Mensal)'!AK$10*100</f>
        <v>0</v>
      </c>
      <c r="AL139" s="6">
        <f>'Valor (Mensal)'!AL139/'Valor (Mensal)'!AL$10*100</f>
        <v>0</v>
      </c>
      <c r="AM139" s="6">
        <f>'Valor (Mensal)'!AM139/'Valor (Mensal)'!AM$10*100</f>
        <v>0</v>
      </c>
      <c r="AN139" s="6">
        <f>'Valor (Mensal)'!AN139/'Valor (Mensal)'!AN$10*100</f>
        <v>0</v>
      </c>
      <c r="AO139" s="6">
        <f>'Valor (Mensal)'!AO139/'Valor (Mensal)'!AO$10*100</f>
        <v>0</v>
      </c>
      <c r="AP139" s="6">
        <f>'Valor (Mensal)'!AP139/'Valor (Mensal)'!AP$10*100</f>
        <v>0</v>
      </c>
      <c r="AQ139" s="6">
        <f>'Valor (Mensal)'!AQ139/'Valor (Mensal)'!AQ$10*100</f>
        <v>0</v>
      </c>
      <c r="AR139" s="6"/>
      <c r="AS139" s="6"/>
      <c r="AT139" s="6"/>
      <c r="AU139" s="6"/>
      <c r="AV139" s="6"/>
      <c r="AW139" s="6"/>
      <c r="AX139" s="6"/>
      <c r="AY139" s="6"/>
    </row>
    <row r="140" spans="2:51" ht="22.5" outlineLevel="2" x14ac:dyDescent="0.25">
      <c r="B140" s="4" t="s">
        <v>100</v>
      </c>
      <c r="C140" s="5" t="s">
        <v>266</v>
      </c>
      <c r="D140" s="6">
        <v>6.8376218398678273E-2</v>
      </c>
      <c r="E140" s="6">
        <v>7.4823684394892023E-2</v>
      </c>
      <c r="F140" s="6">
        <v>0.14837206207366133</v>
      </c>
      <c r="G140" s="6">
        <v>9.8604840097091986E-2</v>
      </c>
      <c r="H140" s="6">
        <v>7.9877040011557654E-2</v>
      </c>
      <c r="I140" s="6">
        <v>9.8679010997785449E-2</v>
      </c>
      <c r="J140" s="6">
        <v>8.9167406653648668E-2</v>
      </c>
      <c r="K140" s="6">
        <v>8.6469795265446445E-2</v>
      </c>
      <c r="L140" s="6">
        <v>7.9030372439471225E-2</v>
      </c>
      <c r="M140" s="6">
        <v>0.10044715032797349</v>
      </c>
      <c r="N140" s="6">
        <v>0.11319066988870327</v>
      </c>
      <c r="O140" s="6">
        <v>0.10684031365344383</v>
      </c>
      <c r="P140" s="6">
        <f>'Valor (Mensal)'!P140/'Valor (Mensal)'!P$10*100</f>
        <v>8.2181865680248267E-2</v>
      </c>
      <c r="Q140" s="6">
        <f>'Valor (Mensal)'!Q140/'Valor (Mensal)'!Q$10*100</f>
        <v>5.2727836824338278E-2</v>
      </c>
      <c r="R140" s="6">
        <f>'Valor (Mensal)'!R140/'Valor (Mensal)'!R$10*100</f>
        <v>4.6594509287764999E-2</v>
      </c>
      <c r="S140" s="6">
        <f>'Valor (Mensal)'!S140/'Valor (Mensal)'!S$10*100</f>
        <v>6.4415462162813367E-2</v>
      </c>
      <c r="T140" s="6">
        <f>'Valor (Mensal)'!T140/'Valor (Mensal)'!T$10*100</f>
        <v>4.0363323957289671E-2</v>
      </c>
      <c r="U140" s="6">
        <f>'Valor (Mensal)'!U140/'Valor (Mensal)'!U$10*100</f>
        <v>2.2350812913719726E-2</v>
      </c>
      <c r="V140" s="6">
        <f>'Valor (Mensal)'!V140/'Valor (Mensal)'!V$10*100</f>
        <v>5.0331839219619881E-2</v>
      </c>
      <c r="W140" s="6">
        <f>'Valor (Mensal)'!W140/'Valor (Mensal)'!W$10*100</f>
        <v>4.7395109863504141E-2</v>
      </c>
      <c r="X140" s="6">
        <f>'Valor (Mensal)'!X140/'Valor (Mensal)'!X$10*100</f>
        <v>4.5210830368442673E-2</v>
      </c>
      <c r="Y140" s="6">
        <f>'Valor (Mensal)'!Y140/'Valor (Mensal)'!Y$10*100</f>
        <v>3.5081701490828843E-2</v>
      </c>
      <c r="Z140" s="6">
        <f>'Valor (Mensal)'!Z140/'Valor (Mensal)'!Z$10*100</f>
        <v>5.0168346918610926E-2</v>
      </c>
      <c r="AA140" s="6">
        <f>'Valor (Mensal)'!AA140/'Valor (Mensal)'!AA$10*100</f>
        <v>8.4094020099825598E-2</v>
      </c>
      <c r="AB140" s="6">
        <f>'Valor (Mensal)'!AB140/'Valor (Mensal)'!AB$10*100</f>
        <v>7.7064134385716909E-2</v>
      </c>
      <c r="AC140" s="6">
        <f>'Valor (Mensal)'!AC140/'Valor (Mensal)'!AC$10*100</f>
        <v>7.9888731618682651E-2</v>
      </c>
      <c r="AD140" s="6">
        <f>'Valor (Mensal)'!AD140/'Valor (Mensal)'!AD$10*100</f>
        <v>0.1381750441752953</v>
      </c>
      <c r="AE140" s="6">
        <f>'Valor (Mensal)'!AE140/'Valor (Mensal)'!AE$10*100</f>
        <v>9.1426548234199309E-2</v>
      </c>
      <c r="AF140" s="6">
        <f>'Valor (Mensal)'!AF140/'Valor (Mensal)'!AF$10*100</f>
        <v>4.8800235832161108E-2</v>
      </c>
      <c r="AG140" s="6">
        <f>'Valor (Mensal)'!AG140/'Valor (Mensal)'!AG$10*100</f>
        <v>2.8866366637501997E-2</v>
      </c>
      <c r="AH140" s="6">
        <f>'Valor (Mensal)'!AH140/'Valor (Mensal)'!AH$10*100</f>
        <v>7.0116495444358912E-2</v>
      </c>
      <c r="AI140" s="6">
        <f>'Valor (Mensal)'!AI140/'Valor (Mensal)'!AI$10*100</f>
        <v>8.3792504204595053E-2</v>
      </c>
      <c r="AJ140" s="6">
        <f>'Valor (Mensal)'!AJ140/'Valor (Mensal)'!AJ$10*100</f>
        <v>0.11317551056344108</v>
      </c>
      <c r="AK140" s="6">
        <f>'Valor (Mensal)'!AK140/'Valor (Mensal)'!AK$10*100</f>
        <v>0.10989244049120352</v>
      </c>
      <c r="AL140" s="6">
        <f>'Valor (Mensal)'!AL140/'Valor (Mensal)'!AL$10*100</f>
        <v>0.10743868563212775</v>
      </c>
      <c r="AM140" s="6">
        <f>'Valor (Mensal)'!AM140/'Valor (Mensal)'!AM$10*100</f>
        <v>0.11320004413555138</v>
      </c>
      <c r="AN140" s="6">
        <f>'Valor (Mensal)'!AN140/'Valor (Mensal)'!AN$10*100</f>
        <v>9.9620746205966892E-2</v>
      </c>
      <c r="AO140" s="6">
        <f>'Valor (Mensal)'!AO140/'Valor (Mensal)'!AO$10*100</f>
        <v>0.1072580698649947</v>
      </c>
      <c r="AP140" s="6">
        <f>'Valor (Mensal)'!AP140/'Valor (Mensal)'!AP$10*100</f>
        <v>0.18180155035626647</v>
      </c>
      <c r="AQ140" s="6">
        <f>'Valor (Mensal)'!AQ140/'Valor (Mensal)'!AQ$10*100</f>
        <v>7.7219033113400726E-2</v>
      </c>
      <c r="AR140" s="6"/>
      <c r="AS140" s="6"/>
      <c r="AT140" s="6"/>
      <c r="AU140" s="6"/>
      <c r="AV140" s="6"/>
      <c r="AW140" s="6"/>
      <c r="AX140" s="6"/>
      <c r="AY140" s="6"/>
    </row>
    <row r="141" spans="2:51" ht="25.5" outlineLevel="1" x14ac:dyDescent="0.25">
      <c r="B141" s="16">
        <v>32</v>
      </c>
      <c r="C141" s="17" t="s">
        <v>267</v>
      </c>
      <c r="D141" s="30">
        <v>0.71219120066392583</v>
      </c>
      <c r="E141" s="30">
        <v>0.65847424735995852</v>
      </c>
      <c r="F141" s="30">
        <v>0.69478460837927158</v>
      </c>
      <c r="G141" s="30">
        <v>0.65802834043717484</v>
      </c>
      <c r="H141" s="30">
        <v>0.46632662946128178</v>
      </c>
      <c r="I141" s="30">
        <v>0.46356081996898241</v>
      </c>
      <c r="J141" s="30">
        <v>0.48824025576400626</v>
      </c>
      <c r="K141" s="30">
        <v>0.45962539386270823</v>
      </c>
      <c r="L141" s="30">
        <v>0.46498568537405077</v>
      </c>
      <c r="M141" s="30">
        <v>0.56361959700981901</v>
      </c>
      <c r="N141" s="30">
        <v>0.64728804967135756</v>
      </c>
      <c r="O141" s="30">
        <v>0.67629018555731102</v>
      </c>
      <c r="P141" s="30">
        <f>'Valor (Mensal)'!P141/'Valor (Mensal)'!P$10*100</f>
        <v>0.72458940590512544</v>
      </c>
      <c r="Q141" s="30">
        <f>'Valor (Mensal)'!Q141/'Valor (Mensal)'!Q$10*100</f>
        <v>0.64876232619379171</v>
      </c>
      <c r="R141" s="30">
        <f>'Valor (Mensal)'!R141/'Valor (Mensal)'!R$10*100</f>
        <v>0.52441280201953122</v>
      </c>
      <c r="S141" s="30">
        <f>'Valor (Mensal)'!S141/'Valor (Mensal)'!S$10*100</f>
        <v>0.55200458803561125</v>
      </c>
      <c r="T141" s="30">
        <f>'Valor (Mensal)'!T141/'Valor (Mensal)'!T$10*100</f>
        <v>0.36496648355274014</v>
      </c>
      <c r="U141" s="30">
        <f>'Valor (Mensal)'!U141/'Valor (Mensal)'!U$10*100</f>
        <v>0.23952268650572728</v>
      </c>
      <c r="V141" s="30">
        <f>'Valor (Mensal)'!V141/'Valor (Mensal)'!V$10*100</f>
        <v>0.47880427723365249</v>
      </c>
      <c r="W141" s="30">
        <f>'Valor (Mensal)'!W141/'Valor (Mensal)'!W$10*100</f>
        <v>0.39295245952362234</v>
      </c>
      <c r="X141" s="30">
        <f>'Valor (Mensal)'!X141/'Valor (Mensal)'!X$10*100</f>
        <v>0.40048141753739575</v>
      </c>
      <c r="Y141" s="30">
        <f>'Valor (Mensal)'!Y141/'Valor (Mensal)'!Y$10*100</f>
        <v>0.27142308083098965</v>
      </c>
      <c r="Z141" s="30">
        <f>'Valor (Mensal)'!Z141/'Valor (Mensal)'!Z$10*100</f>
        <v>0.34567646269920449</v>
      </c>
      <c r="AA141" s="30">
        <f>'Valor (Mensal)'!AA141/'Valor (Mensal)'!AA$10*100</f>
        <v>0.70284155445111285</v>
      </c>
      <c r="AB141" s="30">
        <f>'Valor (Mensal)'!AB141/'Valor (Mensal)'!AB$10*100</f>
        <v>0.88990887718046696</v>
      </c>
      <c r="AC141" s="30">
        <f>'Valor (Mensal)'!AC141/'Valor (Mensal)'!AC$10*100</f>
        <v>0.94487165243202198</v>
      </c>
      <c r="AD141" s="30">
        <f>'Valor (Mensal)'!AD141/'Valor (Mensal)'!AD$10*100</f>
        <v>0.83526955431844452</v>
      </c>
      <c r="AE141" s="30">
        <f>'Valor (Mensal)'!AE141/'Valor (Mensal)'!AE$10*100</f>
        <v>0.4785159650487778</v>
      </c>
      <c r="AF141" s="30">
        <f>'Valor (Mensal)'!AF141/'Valor (Mensal)'!AF$10*100</f>
        <v>0.4726512235435999</v>
      </c>
      <c r="AG141" s="30">
        <f>'Valor (Mensal)'!AG141/'Valor (Mensal)'!AG$10*100</f>
        <v>0.44019651917481867</v>
      </c>
      <c r="AH141" s="30">
        <f>'Valor (Mensal)'!AH141/'Valor (Mensal)'!AH$10*100</f>
        <v>0.55401213861259324</v>
      </c>
      <c r="AI141" s="30">
        <f>'Valor (Mensal)'!AI141/'Valor (Mensal)'!AI$10*100</f>
        <v>0.62681780457290703</v>
      </c>
      <c r="AJ141" s="30">
        <f>'Valor (Mensal)'!AJ141/'Valor (Mensal)'!AJ$10*100</f>
        <v>0.47770278411076678</v>
      </c>
      <c r="AK141" s="30">
        <f>'Valor (Mensal)'!AK141/'Valor (Mensal)'!AK$10*100</f>
        <v>0.76139595387103198</v>
      </c>
      <c r="AL141" s="30">
        <f>'Valor (Mensal)'!AL141/'Valor (Mensal)'!AL$10*100</f>
        <v>0.8881278079563929</v>
      </c>
      <c r="AM141" s="30">
        <f>'Valor (Mensal)'!AM141/'Valor (Mensal)'!AM$10*100</f>
        <v>0.69186069101550896</v>
      </c>
      <c r="AN141" s="30">
        <f>'Valor (Mensal)'!AN141/'Valor (Mensal)'!AN$10*100</f>
        <v>0.98751861926843543</v>
      </c>
      <c r="AO141" s="30">
        <f>'Valor (Mensal)'!AO141/'Valor (Mensal)'!AO$10*100</f>
        <v>0.91858205673062998</v>
      </c>
      <c r="AP141" s="30">
        <f>'Valor (Mensal)'!AP141/'Valor (Mensal)'!AP$10*100</f>
        <v>0.80589516282616369</v>
      </c>
      <c r="AQ141" s="30">
        <f>'Valor (Mensal)'!AQ141/'Valor (Mensal)'!AQ$10*100</f>
        <v>0.53976107000502582</v>
      </c>
      <c r="AR141" s="30"/>
      <c r="AS141" s="30"/>
      <c r="AT141" s="30"/>
      <c r="AU141" s="30"/>
      <c r="AV141" s="30"/>
      <c r="AW141" s="30"/>
      <c r="AX141" s="30"/>
      <c r="AY141" s="30"/>
    </row>
    <row r="142" spans="2:51" outlineLevel="2" x14ac:dyDescent="0.25">
      <c r="B142" s="4" t="s">
        <v>101</v>
      </c>
      <c r="C142" s="5" t="s">
        <v>268</v>
      </c>
      <c r="D142" s="6">
        <v>0.65400999061258402</v>
      </c>
      <c r="E142" s="6">
        <v>0.60065384330803773</v>
      </c>
      <c r="F142" s="6">
        <v>0.63946812302607758</v>
      </c>
      <c r="G142" s="6">
        <v>0.58004547156109942</v>
      </c>
      <c r="H142" s="6">
        <v>0.412163501189373</v>
      </c>
      <c r="I142" s="6">
        <v>0.40595283061982335</v>
      </c>
      <c r="J142" s="6">
        <v>0.44540377315078533</v>
      </c>
      <c r="K142" s="6">
        <v>0.43767365502276179</v>
      </c>
      <c r="L142" s="6">
        <v>0.42306250075923962</v>
      </c>
      <c r="M142" s="6">
        <v>0.49495649394479646</v>
      </c>
      <c r="N142" s="6">
        <v>0.53964911932802029</v>
      </c>
      <c r="O142" s="6">
        <v>0.59538584144033002</v>
      </c>
      <c r="P142" s="6">
        <f>'Valor (Mensal)'!P142/'Valor (Mensal)'!P$10*100</f>
        <v>0.67712885819581292</v>
      </c>
      <c r="Q142" s="6">
        <f>'Valor (Mensal)'!Q142/'Valor (Mensal)'!Q$10*100</f>
        <v>0.60980486144443558</v>
      </c>
      <c r="R142" s="6">
        <f>'Valor (Mensal)'!R142/'Valor (Mensal)'!R$10*100</f>
        <v>0.47993692957143502</v>
      </c>
      <c r="S142" s="6">
        <f>'Valor (Mensal)'!S142/'Valor (Mensal)'!S$10*100</f>
        <v>0.4743014108305123</v>
      </c>
      <c r="T142" s="6">
        <f>'Valor (Mensal)'!T142/'Valor (Mensal)'!T$10*100</f>
        <v>0.32903988926049121</v>
      </c>
      <c r="U142" s="6">
        <f>'Valor (Mensal)'!U142/'Valor (Mensal)'!U$10*100</f>
        <v>0.22000366503739399</v>
      </c>
      <c r="V142" s="6">
        <f>'Valor (Mensal)'!V142/'Valor (Mensal)'!V$10*100</f>
        <v>0.44674120490997249</v>
      </c>
      <c r="W142" s="6">
        <f>'Valor (Mensal)'!W142/'Valor (Mensal)'!W$10*100</f>
        <v>0.36973194501875339</v>
      </c>
      <c r="X142" s="6">
        <f>'Valor (Mensal)'!X142/'Valor (Mensal)'!X$10*100</f>
        <v>0.37243772438409806</v>
      </c>
      <c r="Y142" s="6">
        <f>'Valor (Mensal)'!Y142/'Valor (Mensal)'!Y$10*100</f>
        <v>0.24495403208411956</v>
      </c>
      <c r="Z142" s="6">
        <f>'Valor (Mensal)'!Z142/'Valor (Mensal)'!Z$10*100</f>
        <v>0.31604893325820604</v>
      </c>
      <c r="AA142" s="6">
        <f>'Valor (Mensal)'!AA142/'Valor (Mensal)'!AA$10*100</f>
        <v>0.66352749966368663</v>
      </c>
      <c r="AB142" s="6">
        <f>'Valor (Mensal)'!AB142/'Valor (Mensal)'!AB$10*100</f>
        <v>0.84587048346173555</v>
      </c>
      <c r="AC142" s="6">
        <f>'Valor (Mensal)'!AC142/'Valor (Mensal)'!AC$10*100</f>
        <v>0.87722143989886947</v>
      </c>
      <c r="AD142" s="6">
        <f>'Valor (Mensal)'!AD142/'Valor (Mensal)'!AD$10*100</f>
        <v>0.78421442530952101</v>
      </c>
      <c r="AE142" s="6">
        <f>'Valor (Mensal)'!AE142/'Valor (Mensal)'!AE$10*100</f>
        <v>0.45710131460573317</v>
      </c>
      <c r="AF142" s="6">
        <f>'Valor (Mensal)'!AF142/'Valor (Mensal)'!AF$10*100</f>
        <v>0.42267567610456985</v>
      </c>
      <c r="AG142" s="6">
        <f>'Valor (Mensal)'!AG142/'Valor (Mensal)'!AG$10*100</f>
        <v>0.41229636216164506</v>
      </c>
      <c r="AH142" s="6">
        <f>'Valor (Mensal)'!AH142/'Valor (Mensal)'!AH$10*100</f>
        <v>0.52678595879311274</v>
      </c>
      <c r="AI142" s="6">
        <f>'Valor (Mensal)'!AI142/'Valor (Mensal)'!AI$10*100</f>
        <v>0.57949304307938054</v>
      </c>
      <c r="AJ142" s="6">
        <f>'Valor (Mensal)'!AJ142/'Valor (Mensal)'!AJ$10*100</f>
        <v>0.45120374052750845</v>
      </c>
      <c r="AK142" s="6">
        <f>'Valor (Mensal)'!AK142/'Valor (Mensal)'!AK$10*100</f>
        <v>0.699408383188733</v>
      </c>
      <c r="AL142" s="6">
        <f>'Valor (Mensal)'!AL142/'Valor (Mensal)'!AL$10*100</f>
        <v>0.81725240859232118</v>
      </c>
      <c r="AM142" s="6">
        <f>'Valor (Mensal)'!AM142/'Valor (Mensal)'!AM$10*100</f>
        <v>0.64408542493316878</v>
      </c>
      <c r="AN142" s="6">
        <f>'Valor (Mensal)'!AN142/'Valor (Mensal)'!AN$10*100</f>
        <v>0.9331942129472387</v>
      </c>
      <c r="AO142" s="6">
        <f>'Valor (Mensal)'!AO142/'Valor (Mensal)'!AO$10*100</f>
        <v>0.85285351322756409</v>
      </c>
      <c r="AP142" s="6">
        <f>'Valor (Mensal)'!AP142/'Valor (Mensal)'!AP$10*100</f>
        <v>0.75382093147657581</v>
      </c>
      <c r="AQ142" s="6">
        <f>'Valor (Mensal)'!AQ142/'Valor (Mensal)'!AQ$10*100</f>
        <v>0.49326405589666733</v>
      </c>
      <c r="AR142" s="6"/>
      <c r="AS142" s="6"/>
      <c r="AT142" s="6"/>
      <c r="AU142" s="6"/>
      <c r="AV142" s="6"/>
      <c r="AW142" s="6"/>
      <c r="AX142" s="6"/>
      <c r="AY142" s="6"/>
    </row>
    <row r="143" spans="2:51" ht="33.75" outlineLevel="2" x14ac:dyDescent="0.25">
      <c r="B143" s="4" t="s">
        <v>102</v>
      </c>
      <c r="C143" s="5" t="s">
        <v>269</v>
      </c>
      <c r="D143" s="6">
        <v>8.9748073885175875E-3</v>
      </c>
      <c r="E143" s="6">
        <v>1.0260111798916916E-2</v>
      </c>
      <c r="F143" s="6">
        <v>4.291360961416189E-3</v>
      </c>
      <c r="G143" s="6">
        <v>3.691660528026549E-3</v>
      </c>
      <c r="H143" s="6">
        <v>4.8222137173431542E-3</v>
      </c>
      <c r="I143" s="6">
        <v>4.6360960209671813E-3</v>
      </c>
      <c r="J143" s="6">
        <v>4.3581934073627588E-3</v>
      </c>
      <c r="K143" s="6">
        <v>3.6333878683927302E-3</v>
      </c>
      <c r="L143" s="6">
        <v>1.264838534709585E-2</v>
      </c>
      <c r="M143" s="6">
        <v>4.4185141393824189E-3</v>
      </c>
      <c r="N143" s="6">
        <v>3.0390315131166877E-2</v>
      </c>
      <c r="O143" s="6">
        <v>7.2056293306749742E-3</v>
      </c>
      <c r="P143" s="6">
        <f>'Valor (Mensal)'!P143/'Valor (Mensal)'!P$10*100</f>
        <v>6.0775343601960812E-3</v>
      </c>
      <c r="Q143" s="6">
        <f>'Valor (Mensal)'!Q143/'Valor (Mensal)'!Q$10*100</f>
        <v>6.1211202948164116E-3</v>
      </c>
      <c r="R143" s="6">
        <f>'Valor (Mensal)'!R143/'Valor (Mensal)'!R$10*100</f>
        <v>4.0956395648054358E-3</v>
      </c>
      <c r="S143" s="6">
        <f>'Valor (Mensal)'!S143/'Valor (Mensal)'!S$10*100</f>
        <v>3.4111552173904089E-2</v>
      </c>
      <c r="T143" s="6">
        <f>'Valor (Mensal)'!T143/'Valor (Mensal)'!T$10*100</f>
        <v>5.8275703327557793E-3</v>
      </c>
      <c r="U143" s="6">
        <f>'Valor (Mensal)'!U143/'Valor (Mensal)'!U$10*100</f>
        <v>2.0262189311236823E-3</v>
      </c>
      <c r="V143" s="6">
        <f>'Valor (Mensal)'!V143/'Valor (Mensal)'!V$10*100</f>
        <v>4.4785674082200707E-3</v>
      </c>
      <c r="W143" s="6">
        <f>'Valor (Mensal)'!W143/'Valor (Mensal)'!W$10*100</f>
        <v>6.2915447314473372E-3</v>
      </c>
      <c r="X143" s="6">
        <f>'Valor (Mensal)'!X143/'Valor (Mensal)'!X$10*100</f>
        <v>9.6027766770454773E-3</v>
      </c>
      <c r="Y143" s="6">
        <f>'Valor (Mensal)'!Y143/'Valor (Mensal)'!Y$10*100</f>
        <v>1.6636839928368852E-3</v>
      </c>
      <c r="Z143" s="6">
        <f>'Valor (Mensal)'!Z143/'Valor (Mensal)'!Z$10*100</f>
        <v>1.3867228238157922E-3</v>
      </c>
      <c r="AA143" s="6">
        <f>'Valor (Mensal)'!AA143/'Valor (Mensal)'!AA$10*100</f>
        <v>9.3707232244630342E-3</v>
      </c>
      <c r="AB143" s="6">
        <f>'Valor (Mensal)'!AB143/'Valor (Mensal)'!AB$10*100</f>
        <v>1.6897798995589911E-2</v>
      </c>
      <c r="AC143" s="6">
        <f>'Valor (Mensal)'!AC143/'Valor (Mensal)'!AC$10*100</f>
        <v>1.0951236125943948E-2</v>
      </c>
      <c r="AD143" s="6">
        <f>'Valor (Mensal)'!AD143/'Valor (Mensal)'!AD$10*100</f>
        <v>2.3134800174103866E-3</v>
      </c>
      <c r="AE143" s="6">
        <f>'Valor (Mensal)'!AE143/'Valor (Mensal)'!AE$10*100</f>
        <v>4.9997682395967634E-3</v>
      </c>
      <c r="AF143" s="6">
        <f>'Valor (Mensal)'!AF143/'Valor (Mensal)'!AF$10*100</f>
        <v>7.844235589284973E-3</v>
      </c>
      <c r="AG143" s="6">
        <f>'Valor (Mensal)'!AG143/'Valor (Mensal)'!AG$10*100</f>
        <v>6.5757115593193978E-3</v>
      </c>
      <c r="AH143" s="6">
        <f>'Valor (Mensal)'!AH143/'Valor (Mensal)'!AH$10*100</f>
        <v>7.8892575594101001E-3</v>
      </c>
      <c r="AI143" s="6">
        <f>'Valor (Mensal)'!AI143/'Valor (Mensal)'!AI$10*100</f>
        <v>1.5467202975064849E-2</v>
      </c>
      <c r="AJ143" s="6">
        <f>'Valor (Mensal)'!AJ143/'Valor (Mensal)'!AJ$10*100</f>
        <v>4.3898155236695722E-3</v>
      </c>
      <c r="AK143" s="6">
        <f>'Valor (Mensal)'!AK143/'Valor (Mensal)'!AK$10*100</f>
        <v>4.9425711143292594E-3</v>
      </c>
      <c r="AL143" s="6">
        <f>'Valor (Mensal)'!AL143/'Valor (Mensal)'!AL$10*100</f>
        <v>1.3391454757191298E-2</v>
      </c>
      <c r="AM143" s="6">
        <f>'Valor (Mensal)'!AM143/'Valor (Mensal)'!AM$10*100</f>
        <v>4.3705095391981625E-3</v>
      </c>
      <c r="AN143" s="6">
        <f>'Valor (Mensal)'!AN143/'Valor (Mensal)'!AN$10*100</f>
        <v>2.16564140794266E-2</v>
      </c>
      <c r="AO143" s="6">
        <f>'Valor (Mensal)'!AO143/'Valor (Mensal)'!AO$10*100</f>
        <v>8.9634926047726764E-3</v>
      </c>
      <c r="AP143" s="6">
        <f>'Valor (Mensal)'!AP143/'Valor (Mensal)'!AP$10*100</f>
        <v>4.1460497320820935E-3</v>
      </c>
      <c r="AQ143" s="6">
        <f>'Valor (Mensal)'!AQ143/'Valor (Mensal)'!AQ$10*100</f>
        <v>9.2912652141454236E-3</v>
      </c>
      <c r="AR143" s="6"/>
      <c r="AS143" s="6"/>
      <c r="AT143" s="6"/>
      <c r="AU143" s="6"/>
      <c r="AV143" s="6"/>
      <c r="AW143" s="6"/>
      <c r="AX143" s="6"/>
      <c r="AY143" s="6"/>
    </row>
    <row r="144" spans="2:51" ht="33.75" outlineLevel="2" x14ac:dyDescent="0.25">
      <c r="B144" s="4" t="s">
        <v>103</v>
      </c>
      <c r="C144" s="5" t="s">
        <v>270</v>
      </c>
      <c r="D144" s="6">
        <v>4.9204597510440831E-2</v>
      </c>
      <c r="E144" s="6">
        <v>4.7560292253003886E-2</v>
      </c>
      <c r="F144" s="6">
        <v>5.1025124391777768E-2</v>
      </c>
      <c r="G144" s="6">
        <v>7.4289670668721872E-2</v>
      </c>
      <c r="H144" s="6">
        <v>4.9249289519097329E-2</v>
      </c>
      <c r="I144" s="6">
        <v>5.2886076133136027E-2</v>
      </c>
      <c r="J144" s="6">
        <v>3.8477441780931598E-2</v>
      </c>
      <c r="K144" s="6">
        <v>1.8318350971553706E-2</v>
      </c>
      <c r="L144" s="6">
        <v>2.9274598940625476E-2</v>
      </c>
      <c r="M144" s="6">
        <v>6.4131682576540741E-2</v>
      </c>
      <c r="N144" s="6">
        <v>7.7248362875666041E-2</v>
      </c>
      <c r="O144" s="6">
        <v>7.3636822483391151E-2</v>
      </c>
      <c r="P144" s="6">
        <f>'Valor (Mensal)'!P144/'Valor (Mensal)'!P$10*100</f>
        <v>4.1381661348082917E-2</v>
      </c>
      <c r="Q144" s="6">
        <f>'Valor (Mensal)'!Q144/'Valor (Mensal)'!Q$10*100</f>
        <v>3.2836252042137352E-2</v>
      </c>
      <c r="R144" s="6">
        <f>'Valor (Mensal)'!R144/'Valor (Mensal)'!R$10*100</f>
        <v>4.0380232883290755E-2</v>
      </c>
      <c r="S144" s="6">
        <f>'Valor (Mensal)'!S144/'Valor (Mensal)'!S$10*100</f>
        <v>4.3591625031194903E-2</v>
      </c>
      <c r="T144" s="6">
        <f>'Valor (Mensal)'!T144/'Valor (Mensal)'!T$10*100</f>
        <v>3.0071182437339448E-2</v>
      </c>
      <c r="U144" s="6">
        <f>'Valor (Mensal)'!U144/'Valor (Mensal)'!U$10*100</f>
        <v>1.7492802537209588E-2</v>
      </c>
      <c r="V144" s="6">
        <f>'Valor (Mensal)'!V144/'Valor (Mensal)'!V$10*100</f>
        <v>2.7576239711522801E-2</v>
      </c>
      <c r="W144" s="6">
        <f>'Valor (Mensal)'!W144/'Valor (Mensal)'!W$10*100</f>
        <v>1.6928716376709504E-2</v>
      </c>
      <c r="X144" s="6">
        <f>'Valor (Mensal)'!X144/'Valor (Mensal)'!X$10*100</f>
        <v>1.8440679731909531E-2</v>
      </c>
      <c r="Y144" s="6">
        <f>'Valor (Mensal)'!Y144/'Valor (Mensal)'!Y$10*100</f>
        <v>2.4802926795326894E-2</v>
      </c>
      <c r="Z144" s="6">
        <f>'Valor (Mensal)'!Z144/'Valor (Mensal)'!Z$10*100</f>
        <v>2.8240806617182632E-2</v>
      </c>
      <c r="AA144" s="6">
        <f>'Valor (Mensal)'!AA144/'Valor (Mensal)'!AA$10*100</f>
        <v>2.9391053137067618E-2</v>
      </c>
      <c r="AB144" s="6">
        <f>'Valor (Mensal)'!AB144/'Valor (Mensal)'!AB$10*100</f>
        <v>2.7118749547175421E-2</v>
      </c>
      <c r="AC144" s="6">
        <f>'Valor (Mensal)'!AC144/'Valor (Mensal)'!AC$10*100</f>
        <v>5.6633415354769567E-2</v>
      </c>
      <c r="AD144" s="6">
        <f>'Valor (Mensal)'!AD144/'Valor (Mensal)'!AD$10*100</f>
        <v>4.8022827560089215E-2</v>
      </c>
      <c r="AE144" s="6">
        <f>'Valor (Mensal)'!AE144/'Valor (Mensal)'!AE$10*100</f>
        <v>1.6373601036457498E-2</v>
      </c>
      <c r="AF144" s="6">
        <f>'Valor (Mensal)'!AF144/'Valor (Mensal)'!AF$10*100</f>
        <v>4.2011188908789784E-2</v>
      </c>
      <c r="AG144" s="6">
        <f>'Valor (Mensal)'!AG144/'Valor (Mensal)'!AG$10*100</f>
        <v>2.120189913735256E-2</v>
      </c>
      <c r="AH144" s="6">
        <f>'Valor (Mensal)'!AH144/'Valor (Mensal)'!AH$10*100</f>
        <v>1.9336230549319731E-2</v>
      </c>
      <c r="AI144" s="6">
        <f>'Valor (Mensal)'!AI144/'Valor (Mensal)'!AI$10*100</f>
        <v>3.1857558518461712E-2</v>
      </c>
      <c r="AJ144" s="6">
        <f>'Valor (Mensal)'!AJ144/'Valor (Mensal)'!AJ$10*100</f>
        <v>2.2109131291950558E-2</v>
      </c>
      <c r="AK144" s="6">
        <f>'Valor (Mensal)'!AK144/'Valor (Mensal)'!AK$10*100</f>
        <v>5.6999884887706125E-2</v>
      </c>
      <c r="AL144" s="6">
        <f>'Valor (Mensal)'!AL144/'Valor (Mensal)'!AL$10*100</f>
        <v>5.7483944606880437E-2</v>
      </c>
      <c r="AM144" s="6">
        <f>'Valor (Mensal)'!AM144/'Valor (Mensal)'!AM$10*100</f>
        <v>4.3288898826972337E-2</v>
      </c>
      <c r="AN144" s="6">
        <f>'Valor (Mensal)'!AN144/'Valor (Mensal)'!AN$10*100</f>
        <v>3.2667992241770048E-2</v>
      </c>
      <c r="AO144" s="6">
        <f>'Valor (Mensal)'!AO144/'Valor (Mensal)'!AO$10*100</f>
        <v>5.6765050898293298E-2</v>
      </c>
      <c r="AP144" s="6">
        <f>'Valor (Mensal)'!AP144/'Valor (Mensal)'!AP$10*100</f>
        <v>4.7926904239478443E-2</v>
      </c>
      <c r="AQ144" s="6">
        <f>'Valor (Mensal)'!AQ144/'Valor (Mensal)'!AQ$10*100</f>
        <v>3.7205688165798625E-2</v>
      </c>
      <c r="AR144" s="6"/>
      <c r="AS144" s="6"/>
      <c r="AT144" s="6"/>
      <c r="AU144" s="6"/>
      <c r="AV144" s="6"/>
      <c r="AW144" s="6"/>
      <c r="AX144" s="6"/>
      <c r="AY144" s="6"/>
    </row>
    <row r="145" spans="2:51" ht="33.75" outlineLevel="2" x14ac:dyDescent="0.25">
      <c r="B145" s="4" t="s">
        <v>104</v>
      </c>
      <c r="C145" s="5" t="s">
        <v>271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f>'Valor (Mensal)'!P145/'Valor (Mensal)'!P$10*100</f>
        <v>0</v>
      </c>
      <c r="Q145" s="6">
        <f>'Valor (Mensal)'!Q145/'Valor (Mensal)'!Q$10*100</f>
        <v>0</v>
      </c>
      <c r="R145" s="6">
        <f>'Valor (Mensal)'!R145/'Valor (Mensal)'!R$10*100</f>
        <v>0</v>
      </c>
      <c r="S145" s="6">
        <f>'Valor (Mensal)'!S145/'Valor (Mensal)'!S$10*100</f>
        <v>0</v>
      </c>
      <c r="T145" s="6">
        <f>'Valor (Mensal)'!T145/'Valor (Mensal)'!T$10*100</f>
        <v>0</v>
      </c>
      <c r="U145" s="6">
        <f>'Valor (Mensal)'!U145/'Valor (Mensal)'!U$10*100</f>
        <v>0</v>
      </c>
      <c r="V145" s="6">
        <f>'Valor (Mensal)'!V145/'Valor (Mensal)'!V$10*100</f>
        <v>0</v>
      </c>
      <c r="W145" s="6">
        <f>'Valor (Mensal)'!W145/'Valor (Mensal)'!W$10*100</f>
        <v>0</v>
      </c>
      <c r="X145" s="6">
        <f>'Valor (Mensal)'!X145/'Valor (Mensal)'!X$10*100</f>
        <v>0</v>
      </c>
      <c r="Y145" s="6">
        <f>'Valor (Mensal)'!Y145/'Valor (Mensal)'!Y$10*100</f>
        <v>0</v>
      </c>
      <c r="Z145" s="6">
        <f>'Valor (Mensal)'!Z145/'Valor (Mensal)'!Z$10*100</f>
        <v>0</v>
      </c>
      <c r="AA145" s="6">
        <f>'Valor (Mensal)'!AA145/'Valor (Mensal)'!AA$10*100</f>
        <v>0</v>
      </c>
      <c r="AB145" s="6">
        <f>'Valor (Mensal)'!AB145/'Valor (Mensal)'!AB$10*100</f>
        <v>0</v>
      </c>
      <c r="AC145" s="6">
        <f>'Valor (Mensal)'!AC145/'Valor (Mensal)'!AC$10*100</f>
        <v>0</v>
      </c>
      <c r="AD145" s="6">
        <f>'Valor (Mensal)'!AD145/'Valor (Mensal)'!AD$10*100</f>
        <v>0</v>
      </c>
      <c r="AE145" s="6">
        <f>'Valor (Mensal)'!AE145/'Valor (Mensal)'!AE$10*100</f>
        <v>0</v>
      </c>
      <c r="AF145" s="6">
        <f>'Valor (Mensal)'!AF145/'Valor (Mensal)'!AF$10*100</f>
        <v>0</v>
      </c>
      <c r="AG145" s="6">
        <f>'Valor (Mensal)'!AG145/'Valor (Mensal)'!AG$10*100</f>
        <v>0</v>
      </c>
      <c r="AH145" s="6">
        <f>'Valor (Mensal)'!AH145/'Valor (Mensal)'!AH$10*100</f>
        <v>0</v>
      </c>
      <c r="AI145" s="6">
        <f>'Valor (Mensal)'!AI145/'Valor (Mensal)'!AI$10*100</f>
        <v>0</v>
      </c>
      <c r="AJ145" s="6">
        <f>'Valor (Mensal)'!AJ145/'Valor (Mensal)'!AJ$10*100</f>
        <v>0</v>
      </c>
      <c r="AK145" s="6">
        <f>'Valor (Mensal)'!AK145/'Valor (Mensal)'!AK$10*100</f>
        <v>0</v>
      </c>
      <c r="AL145" s="6">
        <f>'Valor (Mensal)'!AL145/'Valor (Mensal)'!AL$10*100</f>
        <v>0</v>
      </c>
      <c r="AM145" s="6">
        <f>'Valor (Mensal)'!AM145/'Valor (Mensal)'!AM$10*100</f>
        <v>0</v>
      </c>
      <c r="AN145" s="6">
        <f>'Valor (Mensal)'!AN145/'Valor (Mensal)'!AN$10*100</f>
        <v>0</v>
      </c>
      <c r="AO145" s="6">
        <f>'Valor (Mensal)'!AO145/'Valor (Mensal)'!AO$10*100</f>
        <v>0</v>
      </c>
      <c r="AP145" s="6">
        <f>'Valor (Mensal)'!AP145/'Valor (Mensal)'!AP$10*100</f>
        <v>0</v>
      </c>
      <c r="AQ145" s="6">
        <f>'Valor (Mensal)'!AQ145/'Valor (Mensal)'!AQ$10*100</f>
        <v>0</v>
      </c>
      <c r="AR145" s="6"/>
      <c r="AS145" s="6"/>
      <c r="AT145" s="6"/>
      <c r="AU145" s="6"/>
      <c r="AV145" s="6"/>
      <c r="AW145" s="6"/>
      <c r="AX145" s="6"/>
      <c r="AY145" s="6"/>
    </row>
    <row r="146" spans="2:51" outlineLevel="2" x14ac:dyDescent="0.25">
      <c r="B146" s="4"/>
      <c r="C146" s="33" t="s">
        <v>314</v>
      </c>
      <c r="D146" s="6">
        <v>1.8051523834318009E-6</v>
      </c>
      <c r="E146" s="6">
        <v>0</v>
      </c>
      <c r="F146" s="6">
        <v>0</v>
      </c>
      <c r="G146" s="6">
        <v>1.5376793269020946E-6</v>
      </c>
      <c r="H146" s="6">
        <v>9.1625035468333841E-5</v>
      </c>
      <c r="I146" s="6">
        <v>8.5817195055848137E-5</v>
      </c>
      <c r="J146" s="6">
        <v>8.4742492657067249E-7</v>
      </c>
      <c r="K146" s="6">
        <v>0</v>
      </c>
      <c r="L146" s="6">
        <v>2.0032708979857856E-7</v>
      </c>
      <c r="M146" s="6">
        <v>1.129063490993982E-4</v>
      </c>
      <c r="N146" s="6">
        <v>2.5233650439515603E-7</v>
      </c>
      <c r="O146" s="6">
        <v>6.1892302914838025E-5</v>
      </c>
      <c r="P146" s="6">
        <f>'Valor (Mensal)'!P146/'Valor (Mensal)'!P$10*100</f>
        <v>1.35200103352367E-6</v>
      </c>
      <c r="Q146" s="6">
        <f>'Valor (Mensal)'!Q146/'Valor (Mensal)'!Q$10*100</f>
        <v>9.2412402355426893E-8</v>
      </c>
      <c r="R146" s="6">
        <f>'Valor (Mensal)'!R146/'Valor (Mensal)'!R$10*100</f>
        <v>0</v>
      </c>
      <c r="S146" s="6">
        <f>'Valor (Mensal)'!S146/'Valor (Mensal)'!S$10*100</f>
        <v>0</v>
      </c>
      <c r="T146" s="6">
        <f>'Valor (Mensal)'!T146/'Valor (Mensal)'!T$10*100</f>
        <v>2.7841522153675891E-5</v>
      </c>
      <c r="U146" s="6">
        <f>'Valor (Mensal)'!U146/'Valor (Mensal)'!U$10*100</f>
        <v>0</v>
      </c>
      <c r="V146" s="6">
        <f>'Valor (Mensal)'!V146/'Valor (Mensal)'!V$10*100</f>
        <v>8.2652039371590095E-6</v>
      </c>
      <c r="W146" s="6">
        <f>'Valor (Mensal)'!W146/'Valor (Mensal)'!W$10*100</f>
        <v>2.5339671207993409E-7</v>
      </c>
      <c r="X146" s="6">
        <f>'Valor (Mensal)'!X146/'Valor (Mensal)'!X$10*100</f>
        <v>2.3674434263384462E-7</v>
      </c>
      <c r="Y146" s="6">
        <f>'Valor (Mensal)'!Y146/'Valor (Mensal)'!Y$10*100</f>
        <v>2.4379587062559925E-6</v>
      </c>
      <c r="Z146" s="6">
        <f>'Valor (Mensal)'!Z146/'Valor (Mensal)'!Z$10*100</f>
        <v>0</v>
      </c>
      <c r="AA146" s="6">
        <f>'Valor (Mensal)'!AA146/'Valor (Mensal)'!AA$10*100</f>
        <v>5.5227842589553066E-4</v>
      </c>
      <c r="AB146" s="6">
        <f>'Valor (Mensal)'!AB146/'Valor (Mensal)'!AB$10*100</f>
        <v>2.1845175966076618E-5</v>
      </c>
      <c r="AC146" s="6">
        <f>'Valor (Mensal)'!AC146/'Valor (Mensal)'!AC$10*100</f>
        <v>6.5561052438892494E-5</v>
      </c>
      <c r="AD146" s="6">
        <f>'Valor (Mensal)'!AD146/'Valor (Mensal)'!AD$10*100</f>
        <v>7.188214314239014E-4</v>
      </c>
      <c r="AE146" s="6">
        <f>'Valor (Mensal)'!AE146/'Valor (Mensal)'!AE$10*100</f>
        <v>4.1281166990397042E-5</v>
      </c>
      <c r="AF146" s="6">
        <f>'Valor (Mensal)'!AF146/'Valor (Mensal)'!AF$10*100</f>
        <v>1.2012294095529354E-4</v>
      </c>
      <c r="AG146" s="6">
        <f>'Valor (Mensal)'!AG146/'Valor (Mensal)'!AG$10*100</f>
        <v>1.2254631650163026E-4</v>
      </c>
      <c r="AH146" s="6">
        <f>'Valor (Mensal)'!AH146/'Valor (Mensal)'!AH$10*100</f>
        <v>6.9171075071858888E-7</v>
      </c>
      <c r="AI146" s="6">
        <f>'Valor (Mensal)'!AI146/'Valor (Mensal)'!AI$10*100</f>
        <v>0</v>
      </c>
      <c r="AJ146" s="6">
        <f>'Valor (Mensal)'!AJ146/'Valor (Mensal)'!AJ$10*100</f>
        <v>9.6767638212028633E-8</v>
      </c>
      <c r="AK146" s="6">
        <f>'Valor (Mensal)'!AK146/'Valor (Mensal)'!AK$10*100</f>
        <v>4.5114680263682002E-5</v>
      </c>
      <c r="AL146" s="6">
        <f>'Valor (Mensal)'!AL146/'Valor (Mensal)'!AL$10*100</f>
        <v>0</v>
      </c>
      <c r="AM146" s="6">
        <f>'Valor (Mensal)'!AM146/'Valor (Mensal)'!AM$10*100</f>
        <v>1.1585771616960871E-4</v>
      </c>
      <c r="AN146" s="6">
        <f>'Valor (Mensal)'!AN146/'Valor (Mensal)'!AN$10*100</f>
        <v>0</v>
      </c>
      <c r="AO146" s="6">
        <f>'Valor (Mensal)'!AO146/'Valor (Mensal)'!AO$10*100</f>
        <v>0</v>
      </c>
      <c r="AP146" s="6">
        <f>'Valor (Mensal)'!AP146/'Valor (Mensal)'!AP$10*100</f>
        <v>1.277378027291718E-6</v>
      </c>
      <c r="AQ146" s="6">
        <f>'Valor (Mensal)'!AQ146/'Valor (Mensal)'!AQ$10*100</f>
        <v>6.0728414375088562E-8</v>
      </c>
      <c r="AR146" s="6"/>
      <c r="AS146" s="6"/>
      <c r="AT146" s="6"/>
      <c r="AU146" s="6"/>
      <c r="AV146" s="6"/>
      <c r="AW146" s="6"/>
      <c r="AX146" s="6"/>
      <c r="AY146" s="6"/>
    </row>
    <row r="147" spans="2:51" ht="51" outlineLevel="1" x14ac:dyDescent="0.25">
      <c r="B147" s="16">
        <v>33</v>
      </c>
      <c r="C147" s="17" t="s">
        <v>272</v>
      </c>
      <c r="D147" s="30">
        <v>0.35481180877781865</v>
      </c>
      <c r="E147" s="30">
        <v>0.3190032678229881</v>
      </c>
      <c r="F147" s="30">
        <v>0.3196472414540879</v>
      </c>
      <c r="G147" s="30">
        <v>0.33463123591579441</v>
      </c>
      <c r="H147" s="30">
        <v>0.25369966825662543</v>
      </c>
      <c r="I147" s="30">
        <v>0.23595892038853045</v>
      </c>
      <c r="J147" s="30">
        <v>0.25008159275544245</v>
      </c>
      <c r="K147" s="30">
        <v>0.22734701803831642</v>
      </c>
      <c r="L147" s="30">
        <v>0.24330199163483221</v>
      </c>
      <c r="M147" s="30">
        <v>0.30190166869578028</v>
      </c>
      <c r="N147" s="30">
        <v>0.374237157518235</v>
      </c>
      <c r="O147" s="30">
        <v>0.4450063861024256</v>
      </c>
      <c r="P147" s="30">
        <f>'Valor (Mensal)'!P147/'Valor (Mensal)'!P$10*100</f>
        <v>0.58345430773009666</v>
      </c>
      <c r="Q147" s="30">
        <f>'Valor (Mensal)'!Q147/'Valor (Mensal)'!Q$10*100</f>
        <v>0.31199785497506749</v>
      </c>
      <c r="R147" s="30">
        <f>'Valor (Mensal)'!R147/'Valor (Mensal)'!R$10*100</f>
        <v>0.31728653498700254</v>
      </c>
      <c r="S147" s="30">
        <f>'Valor (Mensal)'!S147/'Valor (Mensal)'!S$10*100</f>
        <v>0.20604047765229067</v>
      </c>
      <c r="T147" s="30">
        <f>'Valor (Mensal)'!T147/'Valor (Mensal)'!T$10*100</f>
        <v>0.18985350158586126</v>
      </c>
      <c r="U147" s="30">
        <f>'Valor (Mensal)'!U147/'Valor (Mensal)'!U$10*100</f>
        <v>8.2619725814699535E-2</v>
      </c>
      <c r="V147" s="30">
        <f>'Valor (Mensal)'!V147/'Valor (Mensal)'!V$10*100</f>
        <v>0.20485979839342852</v>
      </c>
      <c r="W147" s="30">
        <f>'Valor (Mensal)'!W147/'Valor (Mensal)'!W$10*100</f>
        <v>0.17909927571782494</v>
      </c>
      <c r="X147" s="30">
        <f>'Valor (Mensal)'!X147/'Valor (Mensal)'!X$10*100</f>
        <v>0.16316088652244884</v>
      </c>
      <c r="Y147" s="30">
        <f>'Valor (Mensal)'!Y147/'Valor (Mensal)'!Y$10*100</f>
        <v>0.11512680647418569</v>
      </c>
      <c r="Z147" s="30">
        <f>'Valor (Mensal)'!Z147/'Valor (Mensal)'!Z$10*100</f>
        <v>0.16584076859010335</v>
      </c>
      <c r="AA147" s="30">
        <f>'Valor (Mensal)'!AA147/'Valor (Mensal)'!AA$10*100</f>
        <v>0.4125949841337449</v>
      </c>
      <c r="AB147" s="30">
        <f>'Valor (Mensal)'!AB147/'Valor (Mensal)'!AB$10*100</f>
        <v>0.25345485900990139</v>
      </c>
      <c r="AC147" s="30">
        <f>'Valor (Mensal)'!AC147/'Valor (Mensal)'!AC$10*100</f>
        <v>0.44021774738607961</v>
      </c>
      <c r="AD147" s="30">
        <f>'Valor (Mensal)'!AD147/'Valor (Mensal)'!AD$10*100</f>
        <v>0.41619433044417559</v>
      </c>
      <c r="AE147" s="30">
        <f>'Valor (Mensal)'!AE147/'Valor (Mensal)'!AE$10*100</f>
        <v>0.25191216243281861</v>
      </c>
      <c r="AF147" s="30">
        <f>'Valor (Mensal)'!AF147/'Valor (Mensal)'!AF$10*100</f>
        <v>0.19236542434945741</v>
      </c>
      <c r="AG147" s="30">
        <f>'Valor (Mensal)'!AG147/'Valor (Mensal)'!AG$10*100</f>
        <v>0.20986227523042336</v>
      </c>
      <c r="AH147" s="30">
        <f>'Valor (Mensal)'!AH147/'Valor (Mensal)'!AH$10*100</f>
        <v>0.25308352473620344</v>
      </c>
      <c r="AI147" s="30">
        <f>'Valor (Mensal)'!AI147/'Valor (Mensal)'!AI$10*100</f>
        <v>0.2467244069784626</v>
      </c>
      <c r="AJ147" s="30">
        <f>'Valor (Mensal)'!AJ147/'Valor (Mensal)'!AJ$10*100</f>
        <v>0.27595924115919329</v>
      </c>
      <c r="AK147" s="30">
        <f>'Valor (Mensal)'!AK147/'Valor (Mensal)'!AK$10*100</f>
        <v>0.33136628191317813</v>
      </c>
      <c r="AL147" s="30">
        <f>'Valor (Mensal)'!AL147/'Valor (Mensal)'!AL$10*100</f>
        <v>0.38881662485565388</v>
      </c>
      <c r="AM147" s="30">
        <f>'Valor (Mensal)'!AM147/'Valor (Mensal)'!AM$10*100</f>
        <v>0.30384592132234545</v>
      </c>
      <c r="AN147" s="30">
        <f>'Valor (Mensal)'!AN147/'Valor (Mensal)'!AN$10*100</f>
        <v>0.29719870820780597</v>
      </c>
      <c r="AO147" s="30">
        <f>'Valor (Mensal)'!AO147/'Valor (Mensal)'!AO$10*100</f>
        <v>0.43452944151047479</v>
      </c>
      <c r="AP147" s="30">
        <f>'Valor (Mensal)'!AP147/'Valor (Mensal)'!AP$10*100</f>
        <v>0.36553697120972589</v>
      </c>
      <c r="AQ147" s="30">
        <f>'Valor (Mensal)'!AQ147/'Valor (Mensal)'!AQ$10*100</f>
        <v>0.25619301841492609</v>
      </c>
      <c r="AR147" s="30"/>
      <c r="AS147" s="30"/>
      <c r="AT147" s="30"/>
      <c r="AU147" s="30"/>
      <c r="AV147" s="30"/>
      <c r="AW147" s="30"/>
      <c r="AX147" s="30"/>
      <c r="AY147" s="30"/>
    </row>
    <row r="148" spans="2:51" ht="33.75" outlineLevel="2" x14ac:dyDescent="0.25">
      <c r="B148" s="4" t="s">
        <v>105</v>
      </c>
      <c r="C148" s="5" t="s">
        <v>273</v>
      </c>
      <c r="D148" s="6">
        <v>3.2764336283097835E-2</v>
      </c>
      <c r="E148" s="6">
        <v>4.2587814285199782E-2</v>
      </c>
      <c r="F148" s="6">
        <v>3.1935109887400781E-2</v>
      </c>
      <c r="G148" s="6">
        <v>2.4898103661198715E-2</v>
      </c>
      <c r="H148" s="6">
        <v>2.5810356013995697E-2</v>
      </c>
      <c r="I148" s="6">
        <v>2.0893854034281734E-2</v>
      </c>
      <c r="J148" s="6">
        <v>2.7883613288886302E-2</v>
      </c>
      <c r="K148" s="6">
        <v>1.7456658326875173E-2</v>
      </c>
      <c r="L148" s="6">
        <v>2.3248960406574034E-2</v>
      </c>
      <c r="M148" s="6">
        <v>1.9992310383336542E-2</v>
      </c>
      <c r="N148" s="6">
        <v>6.1912948269722955E-2</v>
      </c>
      <c r="O148" s="6">
        <v>4.2672103335097689E-2</v>
      </c>
      <c r="P148" s="6">
        <f>'Valor (Mensal)'!P148/'Valor (Mensal)'!P$10*100</f>
        <v>2.728714714510105E-2</v>
      </c>
      <c r="Q148" s="6">
        <f>'Valor (Mensal)'!Q148/'Valor (Mensal)'!Q$10*100</f>
        <v>3.9481535483113749E-2</v>
      </c>
      <c r="R148" s="6">
        <f>'Valor (Mensal)'!R148/'Valor (Mensal)'!R$10*100</f>
        <v>3.4140333515567813E-2</v>
      </c>
      <c r="S148" s="6">
        <f>'Valor (Mensal)'!S148/'Valor (Mensal)'!S$10*100</f>
        <v>2.2818715056060198E-2</v>
      </c>
      <c r="T148" s="6">
        <f>'Valor (Mensal)'!T148/'Valor (Mensal)'!T$10*100</f>
        <v>1.125507872990557E-2</v>
      </c>
      <c r="U148" s="6">
        <f>'Valor (Mensal)'!U148/'Valor (Mensal)'!U$10*100</f>
        <v>8.0403724889659082E-3</v>
      </c>
      <c r="V148" s="6">
        <f>'Valor (Mensal)'!V148/'Valor (Mensal)'!V$10*100</f>
        <v>2.4820567394977611E-2</v>
      </c>
      <c r="W148" s="6">
        <f>'Valor (Mensal)'!W148/'Valor (Mensal)'!W$10*100</f>
        <v>2.3253287146297926E-2</v>
      </c>
      <c r="X148" s="6">
        <f>'Valor (Mensal)'!X148/'Valor (Mensal)'!X$10*100</f>
        <v>2.9286932394205017E-2</v>
      </c>
      <c r="Y148" s="6">
        <f>'Valor (Mensal)'!Y148/'Valor (Mensal)'!Y$10*100</f>
        <v>1.1452140627674185E-2</v>
      </c>
      <c r="Z148" s="6">
        <f>'Valor (Mensal)'!Z148/'Valor (Mensal)'!Z$10*100</f>
        <v>2.0439524489184874E-2</v>
      </c>
      <c r="AA148" s="6">
        <f>'Valor (Mensal)'!AA148/'Valor (Mensal)'!AA$10*100</f>
        <v>4.0069527553821267E-2</v>
      </c>
      <c r="AB148" s="6">
        <f>'Valor (Mensal)'!AB148/'Valor (Mensal)'!AB$10*100</f>
        <v>9.0341835979369147E-3</v>
      </c>
      <c r="AC148" s="6">
        <f>'Valor (Mensal)'!AC148/'Valor (Mensal)'!AC$10*100</f>
        <v>4.6558704119182261E-2</v>
      </c>
      <c r="AD148" s="6">
        <f>'Valor (Mensal)'!AD148/'Valor (Mensal)'!AD$10*100</f>
        <v>4.6851593792325064E-2</v>
      </c>
      <c r="AE148" s="6">
        <f>'Valor (Mensal)'!AE148/'Valor (Mensal)'!AE$10*100</f>
        <v>2.6256985411149656E-2</v>
      </c>
      <c r="AF148" s="6">
        <f>'Valor (Mensal)'!AF148/'Valor (Mensal)'!AF$10*100</f>
        <v>9.4109971339572402E-3</v>
      </c>
      <c r="AG148" s="6">
        <f>'Valor (Mensal)'!AG148/'Valor (Mensal)'!AG$10*100</f>
        <v>2.6949445165437104E-2</v>
      </c>
      <c r="AH148" s="6">
        <f>'Valor (Mensal)'!AH148/'Valor (Mensal)'!AH$10*100</f>
        <v>2.3188614759625383E-2</v>
      </c>
      <c r="AI148" s="6">
        <f>'Valor (Mensal)'!AI148/'Valor (Mensal)'!AI$10*100</f>
        <v>1.7935584406156453E-2</v>
      </c>
      <c r="AJ148" s="6">
        <f>'Valor (Mensal)'!AJ148/'Valor (Mensal)'!AJ$10*100</f>
        <v>1.5446679401052389E-2</v>
      </c>
      <c r="AK148" s="6">
        <f>'Valor (Mensal)'!AK148/'Valor (Mensal)'!AK$10*100</f>
        <v>3.7722271019780901E-2</v>
      </c>
      <c r="AL148" s="6">
        <f>'Valor (Mensal)'!AL148/'Valor (Mensal)'!AL$10*100</f>
        <v>2.8827348136662899E-2</v>
      </c>
      <c r="AM148" s="6">
        <f>'Valor (Mensal)'!AM148/'Valor (Mensal)'!AM$10*100</f>
        <v>3.0954285317615206E-2</v>
      </c>
      <c r="AN148" s="6">
        <f>'Valor (Mensal)'!AN148/'Valor (Mensal)'!AN$10*100</f>
        <v>3.383794655817312E-2</v>
      </c>
      <c r="AO148" s="6">
        <f>'Valor (Mensal)'!AO148/'Valor (Mensal)'!AO$10*100</f>
        <v>2.7170533354283183E-2</v>
      </c>
      <c r="AP148" s="6">
        <f>'Valor (Mensal)'!AP148/'Valor (Mensal)'!AP$10*100</f>
        <v>3.6791840303323123E-2</v>
      </c>
      <c r="AQ148" s="6">
        <f>'Valor (Mensal)'!AQ148/'Valor (Mensal)'!AQ$10*100</f>
        <v>2.8549217067116009E-2</v>
      </c>
      <c r="AR148" s="6"/>
      <c r="AS148" s="6"/>
      <c r="AT148" s="6"/>
      <c r="AU148" s="6"/>
      <c r="AV148" s="6"/>
      <c r="AW148" s="6"/>
      <c r="AX148" s="6"/>
      <c r="AY148" s="6"/>
    </row>
    <row r="149" spans="2:51" ht="33.75" outlineLevel="2" x14ac:dyDescent="0.25">
      <c r="B149" s="4" t="s">
        <v>106</v>
      </c>
      <c r="C149" s="5" t="s">
        <v>274</v>
      </c>
      <c r="D149" s="6">
        <v>0.20386242285143846</v>
      </c>
      <c r="E149" s="6">
        <v>0.18686501848921869</v>
      </c>
      <c r="F149" s="6">
        <v>0.18551309926947424</v>
      </c>
      <c r="G149" s="6">
        <v>0.18848296559418287</v>
      </c>
      <c r="H149" s="6">
        <v>0.1426070496029794</v>
      </c>
      <c r="I149" s="6">
        <v>0.11321625866490953</v>
      </c>
      <c r="J149" s="6">
        <v>0.13174553765425576</v>
      </c>
      <c r="K149" s="6">
        <v>0.13301064083652966</v>
      </c>
      <c r="L149" s="6">
        <v>0.14054401059556154</v>
      </c>
      <c r="M149" s="6">
        <v>0.16455968938024901</v>
      </c>
      <c r="N149" s="6">
        <v>0.1990613711195518</v>
      </c>
      <c r="O149" s="6">
        <v>0.22297676018660384</v>
      </c>
      <c r="P149" s="6">
        <f>'Valor (Mensal)'!P149/'Valor (Mensal)'!P$10*100</f>
        <v>0.45276283811002394</v>
      </c>
      <c r="Q149" s="6">
        <f>'Valor (Mensal)'!Q149/'Valor (Mensal)'!Q$10*100</f>
        <v>0.17554854017481841</v>
      </c>
      <c r="R149" s="6">
        <f>'Valor (Mensal)'!R149/'Valor (Mensal)'!R$10*100</f>
        <v>0.17348459035698038</v>
      </c>
      <c r="S149" s="6">
        <f>'Valor (Mensal)'!S149/'Valor (Mensal)'!S$10*100</f>
        <v>8.3137832332723649E-2</v>
      </c>
      <c r="T149" s="6">
        <f>'Valor (Mensal)'!T149/'Valor (Mensal)'!T$10*100</f>
        <v>9.8565518606704802E-2</v>
      </c>
      <c r="U149" s="6">
        <f>'Valor (Mensal)'!U149/'Valor (Mensal)'!U$10*100</f>
        <v>3.280641186040608E-2</v>
      </c>
      <c r="V149" s="6">
        <f>'Valor (Mensal)'!V149/'Valor (Mensal)'!V$10*100</f>
        <v>9.6896878399750003E-2</v>
      </c>
      <c r="W149" s="6">
        <f>'Valor (Mensal)'!W149/'Valor (Mensal)'!W$10*100</f>
        <v>9.674074091824357E-2</v>
      </c>
      <c r="X149" s="6">
        <f>'Valor (Mensal)'!X149/'Valor (Mensal)'!X$10*100</f>
        <v>7.5716191196447027E-2</v>
      </c>
      <c r="Y149" s="6">
        <f>'Valor (Mensal)'!Y149/'Valor (Mensal)'!Y$10*100</f>
        <v>6.0804997019681985E-2</v>
      </c>
      <c r="Z149" s="6">
        <f>'Valor (Mensal)'!Z149/'Valor (Mensal)'!Z$10*100</f>
        <v>8.7154829189067265E-2</v>
      </c>
      <c r="AA149" s="6">
        <f>'Valor (Mensal)'!AA149/'Valor (Mensal)'!AA$10*100</f>
        <v>0.22766547095787928</v>
      </c>
      <c r="AB149" s="6">
        <f>'Valor (Mensal)'!AB149/'Valor (Mensal)'!AB$10*100</f>
        <v>0.13614154329251796</v>
      </c>
      <c r="AC149" s="6">
        <f>'Valor (Mensal)'!AC149/'Valor (Mensal)'!AC$10*100</f>
        <v>0.22613433500876864</v>
      </c>
      <c r="AD149" s="6">
        <f>'Valor (Mensal)'!AD149/'Valor (Mensal)'!AD$10*100</f>
        <v>0.21956647361836573</v>
      </c>
      <c r="AE149" s="6">
        <f>'Valor (Mensal)'!AE149/'Valor (Mensal)'!AE$10*100</f>
        <v>0.11940874992695202</v>
      </c>
      <c r="AF149" s="6">
        <f>'Valor (Mensal)'!AF149/'Valor (Mensal)'!AF$10*100</f>
        <v>0.10871131218524901</v>
      </c>
      <c r="AG149" s="6">
        <f>'Valor (Mensal)'!AG149/'Valor (Mensal)'!AG$10*100</f>
        <v>0.1329093776753037</v>
      </c>
      <c r="AH149" s="6">
        <f>'Valor (Mensal)'!AH149/'Valor (Mensal)'!AH$10*100</f>
        <v>0.14508474891007953</v>
      </c>
      <c r="AI149" s="6">
        <f>'Valor (Mensal)'!AI149/'Valor (Mensal)'!AI$10*100</f>
        <v>0.14139296647923499</v>
      </c>
      <c r="AJ149" s="6">
        <f>'Valor (Mensal)'!AJ149/'Valor (Mensal)'!AJ$10*100</f>
        <v>0.16738517694419147</v>
      </c>
      <c r="AK149" s="6">
        <f>'Valor (Mensal)'!AK149/'Valor (Mensal)'!AK$10*100</f>
        <v>0.18881224926847232</v>
      </c>
      <c r="AL149" s="6">
        <f>'Valor (Mensal)'!AL149/'Valor (Mensal)'!AL$10*100</f>
        <v>0.20579088194214035</v>
      </c>
      <c r="AM149" s="6">
        <f>'Valor (Mensal)'!AM149/'Valor (Mensal)'!AM$10*100</f>
        <v>0.13944686705610845</v>
      </c>
      <c r="AN149" s="6">
        <f>'Valor (Mensal)'!AN149/'Valor (Mensal)'!AN$10*100</f>
        <v>0.15080110074276126</v>
      </c>
      <c r="AO149" s="6">
        <f>'Valor (Mensal)'!AO149/'Valor (Mensal)'!AO$10*100</f>
        <v>0.22954285192826646</v>
      </c>
      <c r="AP149" s="6">
        <f>'Valor (Mensal)'!AP149/'Valor (Mensal)'!AP$10*100</f>
        <v>0.20503737601720967</v>
      </c>
      <c r="AQ149" s="6">
        <f>'Valor (Mensal)'!AQ149/'Valor (Mensal)'!AQ$10*100</f>
        <v>0.13245583770496439</v>
      </c>
      <c r="AR149" s="6"/>
      <c r="AS149" s="6"/>
      <c r="AT149" s="6"/>
      <c r="AU149" s="6"/>
      <c r="AV149" s="6"/>
      <c r="AW149" s="6"/>
      <c r="AX149" s="6"/>
      <c r="AY149" s="6"/>
    </row>
    <row r="150" spans="2:51" ht="33.75" outlineLevel="2" x14ac:dyDescent="0.25">
      <c r="B150" s="4" t="s">
        <v>107</v>
      </c>
      <c r="C150" s="5" t="s">
        <v>275</v>
      </c>
      <c r="D150" s="6">
        <v>5.4328604603193061E-2</v>
      </c>
      <c r="E150" s="6">
        <v>3.6659129582140793E-2</v>
      </c>
      <c r="F150" s="6">
        <v>4.4758553672458151E-2</v>
      </c>
      <c r="G150" s="6">
        <v>5.855013884648471E-2</v>
      </c>
      <c r="H150" s="6">
        <v>3.3209315615168766E-2</v>
      </c>
      <c r="I150" s="6">
        <v>4.1859232042325452E-2</v>
      </c>
      <c r="J150" s="6">
        <v>4.4201006229985018E-2</v>
      </c>
      <c r="K150" s="6">
        <v>2.5959562100908672E-2</v>
      </c>
      <c r="L150" s="6">
        <v>3.5985890327360853E-2</v>
      </c>
      <c r="M150" s="6">
        <v>6.1009872579024065E-2</v>
      </c>
      <c r="N150" s="6">
        <v>6.1504331356939064E-2</v>
      </c>
      <c r="O150" s="6">
        <v>8.7536559464768474E-2</v>
      </c>
      <c r="P150" s="6">
        <f>'Valor (Mensal)'!P150/'Valor (Mensal)'!P$10*100</f>
        <v>6.4683399160863367E-2</v>
      </c>
      <c r="Q150" s="6">
        <f>'Valor (Mensal)'!Q150/'Valor (Mensal)'!Q$10*100</f>
        <v>3.799619094005497E-2</v>
      </c>
      <c r="R150" s="6">
        <f>'Valor (Mensal)'!R150/'Valor (Mensal)'!R$10*100</f>
        <v>5.1404265085211717E-2</v>
      </c>
      <c r="S150" s="6">
        <f>'Valor (Mensal)'!S150/'Valor (Mensal)'!S$10*100</f>
        <v>4.2757678408638193E-2</v>
      </c>
      <c r="T150" s="6">
        <f>'Valor (Mensal)'!T150/'Valor (Mensal)'!T$10*100</f>
        <v>3.5518634365413894E-2</v>
      </c>
      <c r="U150" s="6">
        <f>'Valor (Mensal)'!U150/'Valor (Mensal)'!U$10*100</f>
        <v>2.1109236080535679E-2</v>
      </c>
      <c r="V150" s="6">
        <f>'Valor (Mensal)'!V150/'Valor (Mensal)'!V$10*100</f>
        <v>3.8385740040021196E-2</v>
      </c>
      <c r="W150" s="6">
        <f>'Valor (Mensal)'!W150/'Valor (Mensal)'!W$10*100</f>
        <v>3.6904654914536254E-2</v>
      </c>
      <c r="X150" s="6">
        <f>'Valor (Mensal)'!X150/'Valor (Mensal)'!X$10*100</f>
        <v>2.9036598926303989E-2</v>
      </c>
      <c r="Y150" s="6">
        <f>'Valor (Mensal)'!Y150/'Valor (Mensal)'!Y$10*100</f>
        <v>2.5909891121015841E-2</v>
      </c>
      <c r="Z150" s="6">
        <f>'Valor (Mensal)'!Z150/'Valor (Mensal)'!Z$10*100</f>
        <v>3.7608399024489515E-2</v>
      </c>
      <c r="AA150" s="6">
        <f>'Valor (Mensal)'!AA150/'Valor (Mensal)'!AA$10*100</f>
        <v>6.3805263397290521E-2</v>
      </c>
      <c r="AB150" s="6">
        <f>'Valor (Mensal)'!AB150/'Valor (Mensal)'!AB$10*100</f>
        <v>4.5724730226146593E-2</v>
      </c>
      <c r="AC150" s="6">
        <f>'Valor (Mensal)'!AC150/'Valor (Mensal)'!AC$10*100</f>
        <v>8.6480890556088971E-2</v>
      </c>
      <c r="AD150" s="6">
        <f>'Valor (Mensal)'!AD150/'Valor (Mensal)'!AD$10*100</f>
        <v>6.4705144236946746E-2</v>
      </c>
      <c r="AE150" s="6">
        <f>'Valor (Mensal)'!AE150/'Valor (Mensal)'!AE$10*100</f>
        <v>4.92186280582231E-2</v>
      </c>
      <c r="AF150" s="6">
        <f>'Valor (Mensal)'!AF150/'Valor (Mensal)'!AF$10*100</f>
        <v>3.6715351640833234E-2</v>
      </c>
      <c r="AG150" s="6">
        <f>'Valor (Mensal)'!AG150/'Valor (Mensal)'!AG$10*100</f>
        <v>3.2993479008960741E-2</v>
      </c>
      <c r="AH150" s="6">
        <f>'Valor (Mensal)'!AH150/'Valor (Mensal)'!AH$10*100</f>
        <v>2.8578770784599982E-2</v>
      </c>
      <c r="AI150" s="6">
        <f>'Valor (Mensal)'!AI150/'Valor (Mensal)'!AI$10*100</f>
        <v>4.5642855728962366E-2</v>
      </c>
      <c r="AJ150" s="6">
        <f>'Valor (Mensal)'!AJ150/'Valor (Mensal)'!AJ$10*100</f>
        <v>3.9093593615649395E-2</v>
      </c>
      <c r="AK150" s="6">
        <f>'Valor (Mensal)'!AK150/'Valor (Mensal)'!AK$10*100</f>
        <v>4.2236350605064511E-2</v>
      </c>
      <c r="AL150" s="6">
        <f>'Valor (Mensal)'!AL150/'Valor (Mensal)'!AL$10*100</f>
        <v>6.8111780302067715E-2</v>
      </c>
      <c r="AM150" s="6">
        <f>'Valor (Mensal)'!AM150/'Valor (Mensal)'!AM$10*100</f>
        <v>5.9939806405781594E-2</v>
      </c>
      <c r="AN150" s="6">
        <f>'Valor (Mensal)'!AN150/'Valor (Mensal)'!AN$10*100</f>
        <v>7.0326782620591707E-2</v>
      </c>
      <c r="AO150" s="6">
        <f>'Valor (Mensal)'!AO150/'Valor (Mensal)'!AO$10*100</f>
        <v>8.0527003003192571E-2</v>
      </c>
      <c r="AP150" s="6">
        <f>'Valor (Mensal)'!AP150/'Valor (Mensal)'!AP$10*100</f>
        <v>5.6051667182067409E-2</v>
      </c>
      <c r="AQ150" s="6">
        <f>'Valor (Mensal)'!AQ150/'Valor (Mensal)'!AQ$10*100</f>
        <v>3.8173638362523167E-2</v>
      </c>
      <c r="AR150" s="6"/>
      <c r="AS150" s="6"/>
      <c r="AT150" s="6"/>
      <c r="AU150" s="6"/>
      <c r="AV150" s="6"/>
      <c r="AW150" s="6"/>
      <c r="AX150" s="6"/>
      <c r="AY150" s="6"/>
    </row>
    <row r="151" spans="2:51" ht="22.5" outlineLevel="2" x14ac:dyDescent="0.25">
      <c r="B151" s="4" t="s">
        <v>108</v>
      </c>
      <c r="C151" s="5" t="s">
        <v>276</v>
      </c>
      <c r="D151" s="6">
        <v>6.3839214040065637E-2</v>
      </c>
      <c r="E151" s="6">
        <v>4.9644362928374604E-2</v>
      </c>
      <c r="F151" s="6">
        <v>5.6821698746030325E-2</v>
      </c>
      <c r="G151" s="6">
        <v>6.0940999547918429E-2</v>
      </c>
      <c r="H151" s="6">
        <v>5.2024992622801344E-2</v>
      </c>
      <c r="I151" s="6">
        <v>5.7456550644195366E-2</v>
      </c>
      <c r="J151" s="6">
        <v>4.5996530164402964E-2</v>
      </c>
      <c r="K151" s="6">
        <v>5.0913443136497649E-2</v>
      </c>
      <c r="L151" s="6">
        <v>4.2579990366564069E-2</v>
      </c>
      <c r="M151" s="6">
        <v>5.5442814390504538E-2</v>
      </c>
      <c r="N151" s="6">
        <v>4.7931066673355491E-2</v>
      </c>
      <c r="O151" s="6">
        <v>9.0322714294953921E-2</v>
      </c>
      <c r="P151" s="6">
        <f>'Valor (Mensal)'!P151/'Valor (Mensal)'!P$10*100</f>
        <v>3.8615853519503064E-2</v>
      </c>
      <c r="Q151" s="6">
        <f>'Valor (Mensal)'!Q151/'Valor (Mensal)'!Q$10*100</f>
        <v>5.8610071059065912E-2</v>
      </c>
      <c r="R151" s="6">
        <f>'Valor (Mensal)'!R151/'Valor (Mensal)'!R$10*100</f>
        <v>5.8063121136550842E-2</v>
      </c>
      <c r="S151" s="6">
        <f>'Valor (Mensal)'!S151/'Valor (Mensal)'!S$10*100</f>
        <v>5.7182189206992251E-2</v>
      </c>
      <c r="T151" s="6">
        <f>'Valor (Mensal)'!T151/'Valor (Mensal)'!T$10*100</f>
        <v>4.4240222825047019E-2</v>
      </c>
      <c r="U151" s="6">
        <f>'Valor (Mensal)'!U151/'Valor (Mensal)'!U$10*100</f>
        <v>2.0514348363826377E-2</v>
      </c>
      <c r="V151" s="6">
        <f>'Valor (Mensal)'!V151/'Valor (Mensal)'!V$10*100</f>
        <v>4.4150746448137788E-2</v>
      </c>
      <c r="W151" s="6">
        <f>'Valor (Mensal)'!W151/'Valor (Mensal)'!W$10*100</f>
        <v>2.2123940233343006E-2</v>
      </c>
      <c r="X151" s="6">
        <f>'Valor (Mensal)'!X151/'Valor (Mensal)'!X$10*100</f>
        <v>2.8776653638092026E-2</v>
      </c>
      <c r="Y151" s="6">
        <f>'Valor (Mensal)'!Y151/'Valor (Mensal)'!Y$10*100</f>
        <v>1.6899955966376286E-2</v>
      </c>
      <c r="Z151" s="6">
        <f>'Valor (Mensal)'!Z151/'Valor (Mensal)'!Z$10*100</f>
        <v>1.9686045478176182E-2</v>
      </c>
      <c r="AA151" s="6">
        <f>'Valor (Mensal)'!AA151/'Valor (Mensal)'!AA$10*100</f>
        <v>8.0535016937411608E-2</v>
      </c>
      <c r="AB151" s="6">
        <f>'Valor (Mensal)'!AB151/'Valor (Mensal)'!AB$10*100</f>
        <v>6.1696330786496834E-2</v>
      </c>
      <c r="AC151" s="6">
        <f>'Valor (Mensal)'!AC151/'Valor (Mensal)'!AC$10*100</f>
        <v>7.8072661154179393E-2</v>
      </c>
      <c r="AD151" s="6">
        <f>'Valor (Mensal)'!AD151/'Valor (Mensal)'!AD$10*100</f>
        <v>8.4509485633003534E-2</v>
      </c>
      <c r="AE151" s="6">
        <f>'Valor (Mensal)'!AE151/'Valor (Mensal)'!AE$10*100</f>
        <v>5.6343324839714194E-2</v>
      </c>
      <c r="AF151" s="6">
        <f>'Valor (Mensal)'!AF151/'Valor (Mensal)'!AF$10*100</f>
        <v>3.7444593565570679E-2</v>
      </c>
      <c r="AG151" s="6">
        <f>'Valor (Mensal)'!AG151/'Valor (Mensal)'!AG$10*100</f>
        <v>1.6911936327520541E-2</v>
      </c>
      <c r="AH151" s="6">
        <f>'Valor (Mensal)'!AH151/'Valor (Mensal)'!AH$10*100</f>
        <v>5.5818735411184144E-2</v>
      </c>
      <c r="AI151" s="6">
        <f>'Valor (Mensal)'!AI151/'Valor (Mensal)'!AI$10*100</f>
        <v>4.1609264763502074E-2</v>
      </c>
      <c r="AJ151" s="6">
        <f>'Valor (Mensal)'!AJ151/'Valor (Mensal)'!AJ$10*100</f>
        <v>5.3975633847734593E-2</v>
      </c>
      <c r="AK151" s="6">
        <f>'Valor (Mensal)'!AK151/'Valor (Mensal)'!AK$10*100</f>
        <v>6.0160001753296194E-2</v>
      </c>
      <c r="AL151" s="6">
        <f>'Valor (Mensal)'!AL151/'Valor (Mensal)'!AL$10*100</f>
        <v>8.1436900566145803E-2</v>
      </c>
      <c r="AM151" s="6">
        <f>'Valor (Mensal)'!AM151/'Valor (Mensal)'!AM$10*100</f>
        <v>7.3449113182225065E-2</v>
      </c>
      <c r="AN151" s="6">
        <f>'Valor (Mensal)'!AN151/'Valor (Mensal)'!AN$10*100</f>
        <v>4.156301762674236E-2</v>
      </c>
      <c r="AO151" s="6">
        <f>'Valor (Mensal)'!AO151/'Valor (Mensal)'!AO$10*100</f>
        <v>9.5232034419957978E-2</v>
      </c>
      <c r="AP151" s="6">
        <f>'Valor (Mensal)'!AP151/'Valor (Mensal)'!AP$10*100</f>
        <v>6.3602248701388753E-2</v>
      </c>
      <c r="AQ151" s="6">
        <f>'Valor (Mensal)'!AQ151/'Valor (Mensal)'!AQ$10*100</f>
        <v>5.6575076659147495E-2</v>
      </c>
      <c r="AR151" s="6"/>
      <c r="AS151" s="6"/>
      <c r="AT151" s="6"/>
      <c r="AU151" s="6"/>
      <c r="AV151" s="6"/>
      <c r="AW151" s="6"/>
      <c r="AX151" s="6"/>
      <c r="AY151" s="6"/>
    </row>
    <row r="152" spans="2:51" outlineLevel="2" x14ac:dyDescent="0.25">
      <c r="B152" s="4" t="s">
        <v>109</v>
      </c>
      <c r="C152" s="5" t="s">
        <v>277</v>
      </c>
      <c r="D152" s="6">
        <v>1.723100002366719E-5</v>
      </c>
      <c r="E152" s="6">
        <v>3.246942538054244E-3</v>
      </c>
      <c r="F152" s="6">
        <v>6.1877987872444268E-4</v>
      </c>
      <c r="G152" s="6">
        <v>1.7590282660096511E-3</v>
      </c>
      <c r="H152" s="6">
        <v>4.7954401680179917E-5</v>
      </c>
      <c r="I152" s="6">
        <v>2.5330250028183687E-3</v>
      </c>
      <c r="J152" s="6">
        <v>2.5490541791245826E-4</v>
      </c>
      <c r="K152" s="6">
        <v>6.7136375052549429E-6</v>
      </c>
      <c r="L152" s="6">
        <v>9.4313993877170779E-4</v>
      </c>
      <c r="M152" s="6">
        <v>8.9698196266608469E-4</v>
      </c>
      <c r="N152" s="6">
        <v>3.8274400986657263E-3</v>
      </c>
      <c r="O152" s="6">
        <v>1.4982488210016894E-3</v>
      </c>
      <c r="P152" s="6">
        <f>'Valor (Mensal)'!P152/'Valor (Mensal)'!P$10*100</f>
        <v>1.0506979460526807E-4</v>
      </c>
      <c r="Q152" s="6">
        <f>'Valor (Mensal)'!Q152/'Valor (Mensal)'!Q$10*100</f>
        <v>3.6151731801443006E-4</v>
      </c>
      <c r="R152" s="6">
        <f>'Valor (Mensal)'!R152/'Valor (Mensal)'!R$10*100</f>
        <v>1.942248926918085E-4</v>
      </c>
      <c r="S152" s="6">
        <f>'Valor (Mensal)'!S152/'Valor (Mensal)'!S$10*100</f>
        <v>1.4406264787641056E-4</v>
      </c>
      <c r="T152" s="6">
        <f>'Valor (Mensal)'!T152/'Valor (Mensal)'!T$10*100</f>
        <v>2.7404705878998566E-4</v>
      </c>
      <c r="U152" s="6">
        <f>'Valor (Mensal)'!U152/'Valor (Mensal)'!U$10*100</f>
        <v>1.4935702096549464E-4</v>
      </c>
      <c r="V152" s="6">
        <f>'Valor (Mensal)'!V152/'Valor (Mensal)'!V$10*100</f>
        <v>6.0586611054193979E-4</v>
      </c>
      <c r="W152" s="6">
        <f>'Valor (Mensal)'!W152/'Valor (Mensal)'!W$10*100</f>
        <v>7.6652505404180065E-5</v>
      </c>
      <c r="X152" s="6">
        <f>'Valor (Mensal)'!X152/'Valor (Mensal)'!X$10*100</f>
        <v>3.4451036740077069E-4</v>
      </c>
      <c r="Y152" s="6">
        <f>'Valor (Mensal)'!Y152/'Valor (Mensal)'!Y$10*100</f>
        <v>5.9821739437378232E-5</v>
      </c>
      <c r="Z152" s="6">
        <f>'Valor (Mensal)'!Z152/'Valor (Mensal)'!Z$10*100</f>
        <v>9.5197040918553616E-4</v>
      </c>
      <c r="AA152" s="6">
        <f>'Valor (Mensal)'!AA152/'Valor (Mensal)'!AA$10*100</f>
        <v>5.1970528734216663E-4</v>
      </c>
      <c r="AB152" s="6">
        <f>'Valor (Mensal)'!AB152/'Valor (Mensal)'!AB$10*100</f>
        <v>8.5807110680309433E-4</v>
      </c>
      <c r="AC152" s="6">
        <f>'Valor (Mensal)'!AC152/'Valor (Mensal)'!AC$10*100</f>
        <v>2.9711565478603309E-3</v>
      </c>
      <c r="AD152" s="6">
        <f>'Valor (Mensal)'!AD152/'Valor (Mensal)'!AD$10*100</f>
        <v>5.6163316353451728E-4</v>
      </c>
      <c r="AE152" s="6">
        <f>'Valor (Mensal)'!AE152/'Valor (Mensal)'!AE$10*100</f>
        <v>6.8447419677964013E-4</v>
      </c>
      <c r="AF152" s="6">
        <f>'Valor (Mensal)'!AF152/'Valor (Mensal)'!AF$10*100</f>
        <v>8.3169823847259702E-5</v>
      </c>
      <c r="AG152" s="6">
        <f>'Valor (Mensal)'!AG152/'Valor (Mensal)'!AG$10*100</f>
        <v>9.8037053201304226E-5</v>
      </c>
      <c r="AH152" s="6">
        <f>'Valor (Mensal)'!AH152/'Valor (Mensal)'!AH$10*100</f>
        <v>4.1265487071440388E-4</v>
      </c>
      <c r="AI152" s="6">
        <f>'Valor (Mensal)'!AI152/'Valor (Mensal)'!AI$10*100</f>
        <v>1.4373560060666716E-4</v>
      </c>
      <c r="AJ152" s="6">
        <f>'Valor (Mensal)'!AJ152/'Valor (Mensal)'!AJ$10*100</f>
        <v>5.815735056542921E-5</v>
      </c>
      <c r="AK152" s="6">
        <f>'Valor (Mensal)'!AK152/'Valor (Mensal)'!AK$10*100</f>
        <v>2.4354092665642055E-3</v>
      </c>
      <c r="AL152" s="6">
        <f>'Valor (Mensal)'!AL152/'Valor (Mensal)'!AL$10*100</f>
        <v>4.649713908637121E-3</v>
      </c>
      <c r="AM152" s="6">
        <f>'Valor (Mensal)'!AM152/'Valor (Mensal)'!AM$10*100</f>
        <v>5.584936061509343E-5</v>
      </c>
      <c r="AN152" s="6">
        <f>'Valor (Mensal)'!AN152/'Valor (Mensal)'!AN$10*100</f>
        <v>6.6986065953752224E-4</v>
      </c>
      <c r="AO152" s="6">
        <f>'Valor (Mensal)'!AO152/'Valor (Mensal)'!AO$10*100</f>
        <v>2.0570188047746439E-3</v>
      </c>
      <c r="AP152" s="6">
        <f>'Valor (Mensal)'!AP152/'Valor (Mensal)'!AP$10*100</f>
        <v>4.0538390057369726E-3</v>
      </c>
      <c r="AQ152" s="6">
        <f>'Valor (Mensal)'!AQ152/'Valor (Mensal)'!AQ$10*100</f>
        <v>4.392486211750155E-4</v>
      </c>
      <c r="AR152" s="6"/>
      <c r="AS152" s="6"/>
      <c r="AT152" s="6"/>
      <c r="AU152" s="6"/>
      <c r="AV152" s="6"/>
      <c r="AW152" s="6"/>
      <c r="AX152" s="6"/>
      <c r="AY152" s="6"/>
    </row>
    <row r="153" spans="2:51" ht="33.75" outlineLevel="2" x14ac:dyDescent="0.25">
      <c r="B153" s="4" t="s">
        <v>110</v>
      </c>
      <c r="C153" s="5" t="s">
        <v>278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f>'Valor (Mensal)'!P153/'Valor (Mensal)'!P$10*100</f>
        <v>0</v>
      </c>
      <c r="Q153" s="6">
        <f>'Valor (Mensal)'!Q153/'Valor (Mensal)'!Q$10*100</f>
        <v>0</v>
      </c>
      <c r="R153" s="6">
        <f>'Valor (Mensal)'!R153/'Valor (Mensal)'!R$10*100</f>
        <v>0</v>
      </c>
      <c r="S153" s="6">
        <f>'Valor (Mensal)'!S153/'Valor (Mensal)'!S$10*100</f>
        <v>0</v>
      </c>
      <c r="T153" s="6">
        <f>'Valor (Mensal)'!T153/'Valor (Mensal)'!T$10*100</f>
        <v>0</v>
      </c>
      <c r="U153" s="6">
        <f>'Valor (Mensal)'!U153/'Valor (Mensal)'!U$10*100</f>
        <v>0</v>
      </c>
      <c r="V153" s="6">
        <f>'Valor (Mensal)'!V153/'Valor (Mensal)'!V$10*100</f>
        <v>0</v>
      </c>
      <c r="W153" s="6">
        <f>'Valor (Mensal)'!W153/'Valor (Mensal)'!W$10*100</f>
        <v>0</v>
      </c>
      <c r="X153" s="6">
        <f>'Valor (Mensal)'!X153/'Valor (Mensal)'!X$10*100</f>
        <v>0</v>
      </c>
      <c r="Y153" s="6">
        <f>'Valor (Mensal)'!Y153/'Valor (Mensal)'!Y$10*100</f>
        <v>0</v>
      </c>
      <c r="Z153" s="6">
        <f>'Valor (Mensal)'!Z153/'Valor (Mensal)'!Z$10*100</f>
        <v>0</v>
      </c>
      <c r="AA153" s="6">
        <f>'Valor (Mensal)'!AA153/'Valor (Mensal)'!AA$10*100</f>
        <v>0</v>
      </c>
      <c r="AB153" s="6">
        <f>'Valor (Mensal)'!AB153/'Valor (Mensal)'!AB$10*100</f>
        <v>0</v>
      </c>
      <c r="AC153" s="6">
        <f>'Valor (Mensal)'!AC153/'Valor (Mensal)'!AC$10*100</f>
        <v>0</v>
      </c>
      <c r="AD153" s="6">
        <f>'Valor (Mensal)'!AD153/'Valor (Mensal)'!AD$10*100</f>
        <v>0</v>
      </c>
      <c r="AE153" s="6">
        <f>'Valor (Mensal)'!AE153/'Valor (Mensal)'!AE$10*100</f>
        <v>0</v>
      </c>
      <c r="AF153" s="6">
        <f>'Valor (Mensal)'!AF153/'Valor (Mensal)'!AF$10*100</f>
        <v>0</v>
      </c>
      <c r="AG153" s="6">
        <f>'Valor (Mensal)'!AG153/'Valor (Mensal)'!AG$10*100</f>
        <v>0</v>
      </c>
      <c r="AH153" s="6">
        <f>'Valor (Mensal)'!AH153/'Valor (Mensal)'!AH$10*100</f>
        <v>0</v>
      </c>
      <c r="AI153" s="6">
        <f>'Valor (Mensal)'!AI153/'Valor (Mensal)'!AI$10*100</f>
        <v>0</v>
      </c>
      <c r="AJ153" s="6">
        <f>'Valor (Mensal)'!AJ153/'Valor (Mensal)'!AJ$10*100</f>
        <v>0</v>
      </c>
      <c r="AK153" s="6">
        <f>'Valor (Mensal)'!AK153/'Valor (Mensal)'!AK$10*100</f>
        <v>0</v>
      </c>
      <c r="AL153" s="6">
        <f>'Valor (Mensal)'!AL153/'Valor (Mensal)'!AL$10*100</f>
        <v>0</v>
      </c>
      <c r="AM153" s="6">
        <f>'Valor (Mensal)'!AM153/'Valor (Mensal)'!AM$10*100</f>
        <v>0</v>
      </c>
      <c r="AN153" s="6">
        <f>'Valor (Mensal)'!AN153/'Valor (Mensal)'!AN$10*100</f>
        <v>0</v>
      </c>
      <c r="AO153" s="6">
        <f>'Valor (Mensal)'!AO153/'Valor (Mensal)'!AO$10*100</f>
        <v>0</v>
      </c>
      <c r="AP153" s="6">
        <f>'Valor (Mensal)'!AP153/'Valor (Mensal)'!AP$10*100</f>
        <v>0</v>
      </c>
      <c r="AQ153" s="6">
        <f>'Valor (Mensal)'!AQ153/'Valor (Mensal)'!AQ$10*100</f>
        <v>0</v>
      </c>
      <c r="AR153" s="6"/>
      <c r="AS153" s="6"/>
      <c r="AT153" s="6"/>
      <c r="AU153" s="6"/>
      <c r="AV153" s="6"/>
      <c r="AW153" s="6"/>
      <c r="AX153" s="6"/>
      <c r="AY153" s="6"/>
    </row>
    <row r="154" spans="2:51" ht="25.5" outlineLevel="1" x14ac:dyDescent="0.25">
      <c r="B154" s="16">
        <v>34</v>
      </c>
      <c r="C154" s="17" t="s">
        <v>279</v>
      </c>
      <c r="D154" s="30">
        <v>8.3569097995450807</v>
      </c>
      <c r="E154" s="30">
        <v>5.0988243508375009</v>
      </c>
      <c r="F154" s="30">
        <v>5.6561686557833033</v>
      </c>
      <c r="G154" s="30">
        <v>6.768004219207552</v>
      </c>
      <c r="H154" s="30">
        <v>5.4535394841339038</v>
      </c>
      <c r="I154" s="30">
        <v>5.2741293902850206</v>
      </c>
      <c r="J154" s="30">
        <v>6.5255853084733602</v>
      </c>
      <c r="K154" s="30">
        <v>6.189932133459557</v>
      </c>
      <c r="L154" s="30">
        <v>6.2048976244700853</v>
      </c>
      <c r="M154" s="30">
        <v>8.1227326311277874</v>
      </c>
      <c r="N154" s="30">
        <v>8.3513000989884159</v>
      </c>
      <c r="O154" s="30">
        <v>9.742849950867523</v>
      </c>
      <c r="P154" s="30">
        <f>'Valor (Mensal)'!P154/'Valor (Mensal)'!P$10*100</f>
        <v>6.8818812042138395</v>
      </c>
      <c r="Q154" s="30">
        <f>'Valor (Mensal)'!Q154/'Valor (Mensal)'!Q$10*100</f>
        <v>6.5642820296514124</v>
      </c>
      <c r="R154" s="30">
        <f>'Valor (Mensal)'!R154/'Valor (Mensal)'!R$10*100</f>
        <v>6.1674737263055013</v>
      </c>
      <c r="S154" s="30">
        <f>'Valor (Mensal)'!S154/'Valor (Mensal)'!S$10*100</f>
        <v>6.1203857097650589</v>
      </c>
      <c r="T154" s="30">
        <f>'Valor (Mensal)'!T154/'Valor (Mensal)'!T$10*100</f>
        <v>5.196746477843269</v>
      </c>
      <c r="U154" s="30">
        <f>'Valor (Mensal)'!U154/'Valor (Mensal)'!U$10*100</f>
        <v>3.1959100009317378</v>
      </c>
      <c r="V154" s="30">
        <f>'Valor (Mensal)'!V154/'Valor (Mensal)'!V$10*100</f>
        <v>6.4958441085530616</v>
      </c>
      <c r="W154" s="30">
        <f>'Valor (Mensal)'!W154/'Valor (Mensal)'!W$10*100</f>
        <v>5.6606391180909901</v>
      </c>
      <c r="X154" s="30">
        <f>'Valor (Mensal)'!X154/'Valor (Mensal)'!X$10*100</f>
        <v>6.7110471841200319</v>
      </c>
      <c r="Y154" s="30">
        <f>'Valor (Mensal)'!Y154/'Valor (Mensal)'!Y$10*100</f>
        <v>4.0208864703909768</v>
      </c>
      <c r="Z154" s="30">
        <f>'Valor (Mensal)'!Z154/'Valor (Mensal)'!Z$10*100</f>
        <v>4.8073063759901338</v>
      </c>
      <c r="AA154" s="30">
        <f>'Valor (Mensal)'!AA154/'Valor (Mensal)'!AA$10*100</f>
        <v>9.38146572491668</v>
      </c>
      <c r="AB154" s="30">
        <f>'Valor (Mensal)'!AB154/'Valor (Mensal)'!AB$10*100</f>
        <v>5.130909308930006</v>
      </c>
      <c r="AC154" s="30">
        <f>'Valor (Mensal)'!AC154/'Valor (Mensal)'!AC$10*100</f>
        <v>6.1230805503325278</v>
      </c>
      <c r="AD154" s="30">
        <f>'Valor (Mensal)'!AD154/'Valor (Mensal)'!AD$10*100</f>
        <v>5.4939271813840271</v>
      </c>
      <c r="AE154" s="30">
        <f>'Valor (Mensal)'!AE154/'Valor (Mensal)'!AE$10*100</f>
        <v>4.5037258653765777</v>
      </c>
      <c r="AF154" s="30">
        <f>'Valor (Mensal)'!AF154/'Valor (Mensal)'!AF$10*100</f>
        <v>5.029100708805383</v>
      </c>
      <c r="AG154" s="30">
        <f>'Valor (Mensal)'!AG154/'Valor (Mensal)'!AG$10*100</f>
        <v>3.6410761523764918</v>
      </c>
      <c r="AH154" s="30">
        <f>'Valor (Mensal)'!AH154/'Valor (Mensal)'!AH$10*100</f>
        <v>4.5844252057527966</v>
      </c>
      <c r="AI154" s="30">
        <f>'Valor (Mensal)'!AI154/'Valor (Mensal)'!AI$10*100</f>
        <v>5.1226120829677839</v>
      </c>
      <c r="AJ154" s="30">
        <f>'Valor (Mensal)'!AJ154/'Valor (Mensal)'!AJ$10*100</f>
        <v>3.8572985173583256</v>
      </c>
      <c r="AK154" s="30">
        <f>'Valor (Mensal)'!AK154/'Valor (Mensal)'!AK$10*100</f>
        <v>5.7137514042548156</v>
      </c>
      <c r="AL154" s="30">
        <f>'Valor (Mensal)'!AL154/'Valor (Mensal)'!AL$10*100</f>
        <v>7.8429553305193673</v>
      </c>
      <c r="AM154" s="30">
        <f>'Valor (Mensal)'!AM154/'Valor (Mensal)'!AM$10*100</f>
        <v>6.4654122232357736</v>
      </c>
      <c r="AN154" s="30">
        <f>'Valor (Mensal)'!AN154/'Valor (Mensal)'!AN$10*100</f>
        <v>5.3494772255853764</v>
      </c>
      <c r="AO154" s="30">
        <f>'Valor (Mensal)'!AO154/'Valor (Mensal)'!AO$10*100</f>
        <v>7.0988091750265934</v>
      </c>
      <c r="AP154" s="30">
        <f>'Valor (Mensal)'!AP154/'Valor (Mensal)'!AP$10*100</f>
        <v>9.0005183089083527</v>
      </c>
      <c r="AQ154" s="30">
        <f>'Valor (Mensal)'!AQ154/'Valor (Mensal)'!AQ$10*100</f>
        <v>4.0317003416149415</v>
      </c>
      <c r="AR154" s="30"/>
      <c r="AS154" s="30"/>
      <c r="AT154" s="30"/>
      <c r="AU154" s="30"/>
      <c r="AV154" s="30"/>
      <c r="AW154" s="30"/>
      <c r="AX154" s="30"/>
      <c r="AY154" s="30"/>
    </row>
    <row r="155" spans="2:51" outlineLevel="2" x14ac:dyDescent="0.25">
      <c r="B155" s="4" t="s">
        <v>111</v>
      </c>
      <c r="C155" s="5" t="s">
        <v>280</v>
      </c>
      <c r="D155" s="6">
        <v>2.0552328612276729</v>
      </c>
      <c r="E155" s="6">
        <v>0.22051152184595035</v>
      </c>
      <c r="F155" s="6">
        <v>1.2353027920279716</v>
      </c>
      <c r="G155" s="6">
        <v>1.4393238215078599</v>
      </c>
      <c r="H155" s="6">
        <v>1.0272832385736013</v>
      </c>
      <c r="I155" s="6">
        <v>0.64263092572187641</v>
      </c>
      <c r="J155" s="6">
        <v>0.63871829090509202</v>
      </c>
      <c r="K155" s="6">
        <v>0.76517138783692817</v>
      </c>
      <c r="L155" s="6">
        <v>1.1226086381019753</v>
      </c>
      <c r="M155" s="6">
        <v>0.99360775547955427</v>
      </c>
      <c r="N155" s="6">
        <v>1.3963923648471341</v>
      </c>
      <c r="O155" s="6">
        <v>0.50104649872238816</v>
      </c>
      <c r="P155" s="6">
        <f>'Valor (Mensal)'!P155/'Valor (Mensal)'!P$10*100</f>
        <v>1.2802902227050579</v>
      </c>
      <c r="Q155" s="6">
        <f>'Valor (Mensal)'!Q155/'Valor (Mensal)'!Q$10*100</f>
        <v>1.054092179340125</v>
      </c>
      <c r="R155" s="6">
        <f>'Valor (Mensal)'!R155/'Valor (Mensal)'!R$10*100</f>
        <v>1.2512063850272652</v>
      </c>
      <c r="S155" s="6">
        <f>'Valor (Mensal)'!S155/'Valor (Mensal)'!S$10*100</f>
        <v>1.6102596403629064</v>
      </c>
      <c r="T155" s="6">
        <f>'Valor (Mensal)'!T155/'Valor (Mensal)'!T$10*100</f>
        <v>2.1849191340540228</v>
      </c>
      <c r="U155" s="6">
        <f>'Valor (Mensal)'!U155/'Valor (Mensal)'!U$10*100</f>
        <v>1.2562553507190728</v>
      </c>
      <c r="V155" s="6">
        <f>'Valor (Mensal)'!V155/'Valor (Mensal)'!V$10*100</f>
        <v>1.9704579460539384</v>
      </c>
      <c r="W155" s="6">
        <f>'Valor (Mensal)'!W155/'Valor (Mensal)'!W$10*100</f>
        <v>2.1227141817981647</v>
      </c>
      <c r="X155" s="6">
        <f>'Valor (Mensal)'!X155/'Valor (Mensal)'!X$10*100</f>
        <v>3.085262595257602</v>
      </c>
      <c r="Y155" s="6">
        <f>'Valor (Mensal)'!Y155/'Valor (Mensal)'!Y$10*100</f>
        <v>1.8557486341721705</v>
      </c>
      <c r="Z155" s="6">
        <f>'Valor (Mensal)'!Z155/'Valor (Mensal)'!Z$10*100</f>
        <v>1.7329694278956476</v>
      </c>
      <c r="AA155" s="6">
        <f>'Valor (Mensal)'!AA155/'Valor (Mensal)'!AA$10*100</f>
        <v>1.9049079061204781</v>
      </c>
      <c r="AB155" s="6">
        <f>'Valor (Mensal)'!AB155/'Valor (Mensal)'!AB$10*100</f>
        <v>0.33923855092106076</v>
      </c>
      <c r="AC155" s="6">
        <f>'Valor (Mensal)'!AC155/'Valor (Mensal)'!AC$10*100</f>
        <v>0.25251958086109827</v>
      </c>
      <c r="AD155" s="6">
        <f>'Valor (Mensal)'!AD155/'Valor (Mensal)'!AD$10*100</f>
        <v>0.24257488476258049</v>
      </c>
      <c r="AE155" s="6">
        <f>'Valor (Mensal)'!AE155/'Valor (Mensal)'!AE$10*100</f>
        <v>1.0816854913485103</v>
      </c>
      <c r="AF155" s="6">
        <f>'Valor (Mensal)'!AF155/'Valor (Mensal)'!AF$10*100</f>
        <v>1.928715048813582</v>
      </c>
      <c r="AG155" s="6">
        <f>'Valor (Mensal)'!AG155/'Valor (Mensal)'!AG$10*100</f>
        <v>0.85984442248498072</v>
      </c>
      <c r="AH155" s="6">
        <f>'Valor (Mensal)'!AH155/'Valor (Mensal)'!AH$10*100</f>
        <v>0.82590110471276146</v>
      </c>
      <c r="AI155" s="6">
        <f>'Valor (Mensal)'!AI155/'Valor (Mensal)'!AI$10*100</f>
        <v>1.3113582893747124</v>
      </c>
      <c r="AJ155" s="6">
        <f>'Valor (Mensal)'!AJ155/'Valor (Mensal)'!AJ$10*100</f>
        <v>0.40623257733449863</v>
      </c>
      <c r="AK155" s="6">
        <f>'Valor (Mensal)'!AK155/'Valor (Mensal)'!AK$10*100</f>
        <v>0.51731534856474226</v>
      </c>
      <c r="AL155" s="6">
        <f>'Valor (Mensal)'!AL155/'Valor (Mensal)'!AL$10*100</f>
        <v>0.87458898563464516</v>
      </c>
      <c r="AM155" s="6">
        <f>'Valor (Mensal)'!AM155/'Valor (Mensal)'!AM$10*100</f>
        <v>0.94457028420232725</v>
      </c>
      <c r="AN155" s="6">
        <f>'Valor (Mensal)'!AN155/'Valor (Mensal)'!AN$10*100</f>
        <v>0.35634145587540572</v>
      </c>
      <c r="AO155" s="6">
        <f>'Valor (Mensal)'!AO155/'Valor (Mensal)'!AO$10*100</f>
        <v>1.134486581234289</v>
      </c>
      <c r="AP155" s="6">
        <f>'Valor (Mensal)'!AP155/'Valor (Mensal)'!AP$10*100</f>
        <v>3.5980631806756316</v>
      </c>
      <c r="AQ155" s="6">
        <f>'Valor (Mensal)'!AQ155/'Valor (Mensal)'!AQ$10*100</f>
        <v>0.6031513322390033</v>
      </c>
      <c r="AR155" s="6"/>
      <c r="AS155" s="6"/>
      <c r="AT155" s="6"/>
      <c r="AU155" s="6"/>
      <c r="AV155" s="6"/>
      <c r="AW155" s="6"/>
      <c r="AX155" s="6"/>
      <c r="AY155" s="6"/>
    </row>
    <row r="156" spans="2:51" outlineLevel="2" x14ac:dyDescent="0.25">
      <c r="B156" s="4" t="s">
        <v>112</v>
      </c>
      <c r="C156" s="5" t="s">
        <v>281</v>
      </c>
      <c r="D156" s="6">
        <v>1.2759751622716298</v>
      </c>
      <c r="E156" s="6">
        <v>5.1594236567235822E-2</v>
      </c>
      <c r="F156" s="6">
        <v>0.14634842110978041</v>
      </c>
      <c r="G156" s="6">
        <v>0.29404465138601166</v>
      </c>
      <c r="H156" s="6">
        <v>0.85368437770411543</v>
      </c>
      <c r="I156" s="6">
        <v>0.97130580619860363</v>
      </c>
      <c r="J156" s="6">
        <v>1.1977038393390222</v>
      </c>
      <c r="K156" s="6">
        <v>1.2997294365331864</v>
      </c>
      <c r="L156" s="6">
        <v>0.97392413588535864</v>
      </c>
      <c r="M156" s="6">
        <v>0.93673955741259851</v>
      </c>
      <c r="N156" s="6">
        <v>0.9654743723656416</v>
      </c>
      <c r="O156" s="6">
        <v>1.4758685642676839</v>
      </c>
      <c r="P156" s="6">
        <f>'Valor (Mensal)'!P156/'Valor (Mensal)'!P$10*100</f>
        <v>0.41370816368364005</v>
      </c>
      <c r="Q156" s="6">
        <f>'Valor (Mensal)'!Q156/'Valor (Mensal)'!Q$10*100</f>
        <v>9.7785444253176118E-2</v>
      </c>
      <c r="R156" s="6">
        <f>'Valor (Mensal)'!R156/'Valor (Mensal)'!R$10*100</f>
        <v>0.22215824031454467</v>
      </c>
      <c r="S156" s="6">
        <f>'Valor (Mensal)'!S156/'Valor (Mensal)'!S$10*100</f>
        <v>0.88150467625853746</v>
      </c>
      <c r="T156" s="6">
        <f>'Valor (Mensal)'!T156/'Valor (Mensal)'!T$10*100</f>
        <v>0.3402974829931904</v>
      </c>
      <c r="U156" s="6">
        <f>'Valor (Mensal)'!U156/'Valor (Mensal)'!U$10*100</f>
        <v>0.29235144388293383</v>
      </c>
      <c r="V156" s="6">
        <f>'Valor (Mensal)'!V156/'Valor (Mensal)'!V$10*100</f>
        <v>0.55194493320994553</v>
      </c>
      <c r="W156" s="6">
        <f>'Valor (Mensal)'!W156/'Valor (Mensal)'!W$10*100</f>
        <v>0.36062558514395149</v>
      </c>
      <c r="X156" s="6">
        <f>'Valor (Mensal)'!X156/'Valor (Mensal)'!X$10*100</f>
        <v>0.31827961507449448</v>
      </c>
      <c r="Y156" s="6">
        <f>'Valor (Mensal)'!Y156/'Valor (Mensal)'!Y$10*100</f>
        <v>0.2716196904040748</v>
      </c>
      <c r="Z156" s="6">
        <f>'Valor (Mensal)'!Z156/'Valor (Mensal)'!Z$10*100</f>
        <v>0.54196784757884797</v>
      </c>
      <c r="AA156" s="6">
        <f>'Valor (Mensal)'!AA156/'Valor (Mensal)'!AA$10*100</f>
        <v>1.9554671907010219</v>
      </c>
      <c r="AB156" s="6">
        <f>'Valor (Mensal)'!AB156/'Valor (Mensal)'!AB$10*100</f>
        <v>0.71924306968827356</v>
      </c>
      <c r="AC156" s="6">
        <f>'Valor (Mensal)'!AC156/'Valor (Mensal)'!AC$10*100</f>
        <v>0.92913445947803885</v>
      </c>
      <c r="AD156" s="6">
        <f>'Valor (Mensal)'!AD156/'Valor (Mensal)'!AD$10*100</f>
        <v>0.35125840760316512</v>
      </c>
      <c r="AE156" s="6">
        <f>'Valor (Mensal)'!AE156/'Valor (Mensal)'!AE$10*100</f>
        <v>0.27595360503741378</v>
      </c>
      <c r="AF156" s="6">
        <f>'Valor (Mensal)'!AF156/'Valor (Mensal)'!AF$10*100</f>
        <v>0.45706100715997061</v>
      </c>
      <c r="AG156" s="6">
        <f>'Valor (Mensal)'!AG156/'Valor (Mensal)'!AG$10*100</f>
        <v>0.16954929041305739</v>
      </c>
      <c r="AH156" s="6">
        <f>'Valor (Mensal)'!AH156/'Valor (Mensal)'!AH$10*100</f>
        <v>0.37058210778896417</v>
      </c>
      <c r="AI156" s="6">
        <f>'Valor (Mensal)'!AI156/'Valor (Mensal)'!AI$10*100</f>
        <v>0.42311593909309975</v>
      </c>
      <c r="AJ156" s="6">
        <f>'Valor (Mensal)'!AJ156/'Valor (Mensal)'!AJ$10*100</f>
        <v>0.21154770136848247</v>
      </c>
      <c r="AK156" s="6">
        <f>'Valor (Mensal)'!AK156/'Valor (Mensal)'!AK$10*100</f>
        <v>1.0254596203972717</v>
      </c>
      <c r="AL156" s="6">
        <f>'Valor (Mensal)'!AL156/'Valor (Mensal)'!AL$10*100</f>
        <v>1.4296570303884755</v>
      </c>
      <c r="AM156" s="6">
        <f>'Valor (Mensal)'!AM156/'Valor (Mensal)'!AM$10*100</f>
        <v>0.89372248634072249</v>
      </c>
      <c r="AN156" s="6">
        <f>'Valor (Mensal)'!AN156/'Valor (Mensal)'!AN$10*100</f>
        <v>0.96672169590089119</v>
      </c>
      <c r="AO156" s="6">
        <f>'Valor (Mensal)'!AO156/'Valor (Mensal)'!AO$10*100</f>
        <v>1.4847228502220891</v>
      </c>
      <c r="AP156" s="6">
        <f>'Valor (Mensal)'!AP156/'Valor (Mensal)'!AP$10*100</f>
        <v>1.1084573972904079</v>
      </c>
      <c r="AQ156" s="6">
        <f>'Valor (Mensal)'!AQ156/'Valor (Mensal)'!AQ$10*100</f>
        <v>0.35055301085618179</v>
      </c>
      <c r="AR156" s="6"/>
      <c r="AS156" s="6"/>
      <c r="AT156" s="6"/>
      <c r="AU156" s="6"/>
      <c r="AV156" s="6"/>
      <c r="AW156" s="6"/>
      <c r="AX156" s="6"/>
      <c r="AY156" s="6"/>
    </row>
    <row r="157" spans="2:51" outlineLevel="2" x14ac:dyDescent="0.25">
      <c r="B157" s="4" t="s">
        <v>113</v>
      </c>
      <c r="C157" s="5" t="s">
        <v>282</v>
      </c>
      <c r="D157" s="6">
        <v>1.7924185103095485</v>
      </c>
      <c r="E157" s="6">
        <v>1.508372745482282</v>
      </c>
      <c r="F157" s="6">
        <v>1.3172737477026977</v>
      </c>
      <c r="G157" s="6">
        <v>1.7876514747242365</v>
      </c>
      <c r="H157" s="6">
        <v>1.1788961367114734</v>
      </c>
      <c r="I157" s="6">
        <v>1.3731316572385261</v>
      </c>
      <c r="J157" s="6">
        <v>2.2281043040948734</v>
      </c>
      <c r="K157" s="6">
        <v>1.5537660565230846</v>
      </c>
      <c r="L157" s="6">
        <v>1.4524149387938774</v>
      </c>
      <c r="M157" s="6">
        <v>2.9554589056685643</v>
      </c>
      <c r="N157" s="6">
        <v>2.999444457634167</v>
      </c>
      <c r="O157" s="6">
        <v>4.3078190566873964</v>
      </c>
      <c r="P157" s="6">
        <f>'Valor (Mensal)'!P157/'Valor (Mensal)'!P$10*100</f>
        <v>1.6323107318036161</v>
      </c>
      <c r="Q157" s="6">
        <f>'Valor (Mensal)'!Q157/'Valor (Mensal)'!Q$10*100</f>
        <v>1.9447968285933939</v>
      </c>
      <c r="R157" s="6">
        <f>'Valor (Mensal)'!R157/'Valor (Mensal)'!R$10*100</f>
        <v>1.9347610052078177</v>
      </c>
      <c r="S157" s="6">
        <f>'Valor (Mensal)'!S157/'Valor (Mensal)'!S$10*100</f>
        <v>1.3797366539877987</v>
      </c>
      <c r="T157" s="6">
        <f>'Valor (Mensal)'!T157/'Valor (Mensal)'!T$10*100</f>
        <v>0.79331231706694227</v>
      </c>
      <c r="U157" s="6">
        <f>'Valor (Mensal)'!U157/'Valor (Mensal)'!U$10*100</f>
        <v>0.59702637449961848</v>
      </c>
      <c r="V157" s="6">
        <f>'Valor (Mensal)'!V157/'Valor (Mensal)'!V$10*100</f>
        <v>1.487097141875575</v>
      </c>
      <c r="W157" s="6">
        <f>'Valor (Mensal)'!W157/'Valor (Mensal)'!W$10*100</f>
        <v>1.4658550014660245</v>
      </c>
      <c r="X157" s="6">
        <f>'Valor (Mensal)'!X157/'Valor (Mensal)'!X$10*100</f>
        <v>1.3885323216582164</v>
      </c>
      <c r="Y157" s="6">
        <f>'Valor (Mensal)'!Y157/'Valor (Mensal)'!Y$10*100</f>
        <v>0.72873996250719408</v>
      </c>
      <c r="Z157" s="6">
        <f>'Valor (Mensal)'!Z157/'Valor (Mensal)'!Z$10*100</f>
        <v>1.235763897100103</v>
      </c>
      <c r="AA157" s="6">
        <f>'Valor (Mensal)'!AA157/'Valor (Mensal)'!AA$10*100</f>
        <v>2.6134601866696601</v>
      </c>
      <c r="AB157" s="6">
        <f>'Valor (Mensal)'!AB157/'Valor (Mensal)'!AB$10*100</f>
        <v>1.4344384874500871</v>
      </c>
      <c r="AC157" s="6">
        <f>'Valor (Mensal)'!AC157/'Valor (Mensal)'!AC$10*100</f>
        <v>1.3887601348092742</v>
      </c>
      <c r="AD157" s="6">
        <f>'Valor (Mensal)'!AD157/'Valor (Mensal)'!AD$10*100</f>
        <v>1.8512406536110415</v>
      </c>
      <c r="AE157" s="6">
        <f>'Valor (Mensal)'!AE157/'Valor (Mensal)'!AE$10*100</f>
        <v>0.89793045846595465</v>
      </c>
      <c r="AF157" s="6">
        <f>'Valor (Mensal)'!AF157/'Valor (Mensal)'!AF$10*100</f>
        <v>0.82173507065177076</v>
      </c>
      <c r="AG157" s="6">
        <f>'Valor (Mensal)'!AG157/'Valor (Mensal)'!AG$10*100</f>
        <v>0.94157434875515533</v>
      </c>
      <c r="AH157" s="6">
        <f>'Valor (Mensal)'!AH157/'Valor (Mensal)'!AH$10*100</f>
        <v>1.4940975437239581</v>
      </c>
      <c r="AI157" s="6">
        <f>'Valor (Mensal)'!AI157/'Valor (Mensal)'!AI$10*100</f>
        <v>1.3366415238339011</v>
      </c>
      <c r="AJ157" s="6">
        <f>'Valor (Mensal)'!AJ157/'Valor (Mensal)'!AJ$10*100</f>
        <v>1.3712850565608468</v>
      </c>
      <c r="AK157" s="6">
        <f>'Valor (Mensal)'!AK157/'Valor (Mensal)'!AK$10*100</f>
        <v>1.5107819358908563</v>
      </c>
      <c r="AL157" s="6">
        <f>'Valor (Mensal)'!AL157/'Valor (Mensal)'!AL$10*100</f>
        <v>2.544344811467468</v>
      </c>
      <c r="AM157" s="6">
        <f>'Valor (Mensal)'!AM157/'Valor (Mensal)'!AM$10*100</f>
        <v>2.0076823959332928</v>
      </c>
      <c r="AN157" s="6">
        <f>'Valor (Mensal)'!AN157/'Valor (Mensal)'!AN$10*100</f>
        <v>1.2586068314144629</v>
      </c>
      <c r="AO157" s="6">
        <f>'Valor (Mensal)'!AO157/'Valor (Mensal)'!AO$10*100</f>
        <v>1.2040923330193143</v>
      </c>
      <c r="AP157" s="6">
        <f>'Valor (Mensal)'!AP157/'Valor (Mensal)'!AP$10*100</f>
        <v>1.2552568736318404</v>
      </c>
      <c r="AQ157" s="6">
        <f>'Valor (Mensal)'!AQ157/'Valor (Mensal)'!AQ$10*100</f>
        <v>0.9097639952320179</v>
      </c>
      <c r="AR157" s="6"/>
      <c r="AS157" s="6"/>
      <c r="AT157" s="6"/>
      <c r="AU157" s="6"/>
      <c r="AV157" s="6"/>
      <c r="AW157" s="6"/>
      <c r="AX157" s="6"/>
      <c r="AY157" s="6"/>
    </row>
    <row r="158" spans="2:51" ht="22.5" outlineLevel="2" x14ac:dyDescent="0.25">
      <c r="B158" s="4" t="s">
        <v>114</v>
      </c>
      <c r="C158" s="5" t="s">
        <v>283</v>
      </c>
      <c r="D158" s="6">
        <v>2.9051905840665393</v>
      </c>
      <c r="E158" s="6">
        <v>3.3011879059942877</v>
      </c>
      <c r="F158" s="6">
        <v>2.9420694858864813</v>
      </c>
      <c r="G158" s="6">
        <v>3.2327260631467776</v>
      </c>
      <c r="H158" s="6">
        <v>2.3860339057027726</v>
      </c>
      <c r="I158" s="6">
        <v>2.2670574353897326</v>
      </c>
      <c r="J158" s="6">
        <v>2.4529941570881788</v>
      </c>
      <c r="K158" s="6">
        <v>2.5695611348708165</v>
      </c>
      <c r="L158" s="6">
        <v>2.6415831205654863</v>
      </c>
      <c r="M158" s="6">
        <v>3.222779752575732</v>
      </c>
      <c r="N158" s="6">
        <v>2.969067432225565</v>
      </c>
      <c r="O158" s="6">
        <v>3.4280704857943238</v>
      </c>
      <c r="P158" s="6">
        <f>'Valor (Mensal)'!P158/'Valor (Mensal)'!P$10*100</f>
        <v>3.545603202972341</v>
      </c>
      <c r="Q158" s="6">
        <f>'Valor (Mensal)'!Q158/'Valor (Mensal)'!Q$10*100</f>
        <v>3.432482362628638</v>
      </c>
      <c r="R158" s="6">
        <f>'Valor (Mensal)'!R158/'Valor (Mensal)'!R$10*100</f>
        <v>2.744911608633557</v>
      </c>
      <c r="S158" s="6">
        <f>'Valor (Mensal)'!S158/'Valor (Mensal)'!S$10*100</f>
        <v>2.2251780900720832</v>
      </c>
      <c r="T158" s="6">
        <f>'Valor (Mensal)'!T158/'Valor (Mensal)'!T$10*100</f>
        <v>1.8007465889922734</v>
      </c>
      <c r="U158" s="6">
        <f>'Valor (Mensal)'!U158/'Valor (Mensal)'!U$10*100</f>
        <v>1.0332772747108188</v>
      </c>
      <c r="V158" s="6">
        <f>'Valor (Mensal)'!V158/'Valor (Mensal)'!V$10*100</f>
        <v>2.4136653763515525</v>
      </c>
      <c r="W158" s="6">
        <f>'Valor (Mensal)'!W158/'Valor (Mensal)'!W$10*100</f>
        <v>1.6896433213262667</v>
      </c>
      <c r="X158" s="6">
        <f>'Valor (Mensal)'!X158/'Valor (Mensal)'!X$10*100</f>
        <v>1.9057706038627436</v>
      </c>
      <c r="Y158" s="6">
        <f>'Valor (Mensal)'!Y158/'Valor (Mensal)'!Y$10*100</f>
        <v>1.1413236049644289</v>
      </c>
      <c r="Z158" s="6">
        <f>'Valor (Mensal)'!Z158/'Valor (Mensal)'!Z$10*100</f>
        <v>1.2873271559998865</v>
      </c>
      <c r="AA158" s="6">
        <f>'Valor (Mensal)'!AA158/'Valor (Mensal)'!AA$10*100</f>
        <v>2.8575529463096645</v>
      </c>
      <c r="AB158" s="6">
        <f>'Valor (Mensal)'!AB158/'Valor (Mensal)'!AB$10*100</f>
        <v>2.6360734900155252</v>
      </c>
      <c r="AC158" s="6">
        <f>'Valor (Mensal)'!AC158/'Valor (Mensal)'!AC$10*100</f>
        <v>3.4235306431767976</v>
      </c>
      <c r="AD158" s="6">
        <f>'Valor (Mensal)'!AD158/'Valor (Mensal)'!AD$10*100</f>
        <v>3.0225288592440367</v>
      </c>
      <c r="AE158" s="6">
        <f>'Valor (Mensal)'!AE158/'Valor (Mensal)'!AE$10*100</f>
        <v>2.2096055291920558</v>
      </c>
      <c r="AF158" s="6">
        <f>'Valor (Mensal)'!AF158/'Valor (Mensal)'!AF$10*100</f>
        <v>1.7948544575387724</v>
      </c>
      <c r="AG158" s="6">
        <f>'Valor (Mensal)'!AG158/'Valor (Mensal)'!AG$10*100</f>
        <v>1.6514527287996819</v>
      </c>
      <c r="AH158" s="6">
        <f>'Valor (Mensal)'!AH158/'Valor (Mensal)'!AH$10*100</f>
        <v>1.8352304121564535</v>
      </c>
      <c r="AI158" s="6">
        <f>'Valor (Mensal)'!AI158/'Valor (Mensal)'!AI$10*100</f>
        <v>2.0218065896297093</v>
      </c>
      <c r="AJ158" s="6">
        <f>'Valor (Mensal)'!AJ158/'Valor (Mensal)'!AJ$10*100</f>
        <v>1.7591969072555766</v>
      </c>
      <c r="AK158" s="6">
        <f>'Valor (Mensal)'!AK158/'Valor (Mensal)'!AK$10*100</f>
        <v>2.5738147072938391</v>
      </c>
      <c r="AL158" s="6">
        <f>'Valor (Mensal)'!AL158/'Valor (Mensal)'!AL$10*100</f>
        <v>2.680657327104095</v>
      </c>
      <c r="AM158" s="6">
        <f>'Valor (Mensal)'!AM158/'Valor (Mensal)'!AM$10*100</f>
        <v>2.5904067522078988</v>
      </c>
      <c r="AN158" s="6">
        <f>'Valor (Mensal)'!AN158/'Valor (Mensal)'!AN$10*100</f>
        <v>2.6317331446368444</v>
      </c>
      <c r="AO158" s="6">
        <f>'Valor (Mensal)'!AO158/'Valor (Mensal)'!AO$10*100</f>
        <v>3.2727588867031825</v>
      </c>
      <c r="AP158" s="6">
        <f>'Valor (Mensal)'!AP158/'Valor (Mensal)'!AP$10*100</f>
        <v>3.0126778747306284</v>
      </c>
      <c r="AQ158" s="6">
        <f>'Valor (Mensal)'!AQ158/'Valor (Mensal)'!AQ$10*100</f>
        <v>2.0543187367144071</v>
      </c>
      <c r="AR158" s="6"/>
      <c r="AS158" s="6"/>
      <c r="AT158" s="6"/>
      <c r="AU158" s="6"/>
      <c r="AV158" s="6"/>
      <c r="AW158" s="6"/>
      <c r="AX158" s="6"/>
      <c r="AY158" s="6"/>
    </row>
    <row r="159" spans="2:51" ht="22.5" outlineLevel="2" x14ac:dyDescent="0.25">
      <c r="B159" s="4" t="s">
        <v>115</v>
      </c>
      <c r="C159" s="5" t="s">
        <v>284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f>'Valor (Mensal)'!P159/'Valor (Mensal)'!P$10*100</f>
        <v>0</v>
      </c>
      <c r="Q159" s="6">
        <f>'Valor (Mensal)'!Q159/'Valor (Mensal)'!Q$10*100</f>
        <v>0</v>
      </c>
      <c r="R159" s="6">
        <f>'Valor (Mensal)'!R159/'Valor (Mensal)'!R$10*100</f>
        <v>0</v>
      </c>
      <c r="S159" s="6">
        <f>'Valor (Mensal)'!S159/'Valor (Mensal)'!S$10*100</f>
        <v>0</v>
      </c>
      <c r="T159" s="6">
        <f>'Valor (Mensal)'!T159/'Valor (Mensal)'!T$10*100</f>
        <v>0</v>
      </c>
      <c r="U159" s="6">
        <f>'Valor (Mensal)'!U159/'Valor (Mensal)'!U$10*100</f>
        <v>0</v>
      </c>
      <c r="V159" s="6">
        <f>'Valor (Mensal)'!V159/'Valor (Mensal)'!V$10*100</f>
        <v>0</v>
      </c>
      <c r="W159" s="6">
        <f>'Valor (Mensal)'!W159/'Valor (Mensal)'!W$10*100</f>
        <v>0</v>
      </c>
      <c r="X159" s="6">
        <f>'Valor (Mensal)'!X159/'Valor (Mensal)'!X$10*100</f>
        <v>0</v>
      </c>
      <c r="Y159" s="6">
        <f>'Valor (Mensal)'!Y159/'Valor (Mensal)'!Y$10*100</f>
        <v>0</v>
      </c>
      <c r="Z159" s="6">
        <f>'Valor (Mensal)'!Z159/'Valor (Mensal)'!Z$10*100</f>
        <v>0</v>
      </c>
      <c r="AA159" s="6">
        <f>'Valor (Mensal)'!AA159/'Valor (Mensal)'!AA$10*100</f>
        <v>0</v>
      </c>
      <c r="AB159" s="6">
        <f>'Valor (Mensal)'!AB159/'Valor (Mensal)'!AB$10*100</f>
        <v>0</v>
      </c>
      <c r="AC159" s="6">
        <f>'Valor (Mensal)'!AC159/'Valor (Mensal)'!AC$10*100</f>
        <v>0</v>
      </c>
      <c r="AD159" s="6">
        <f>'Valor (Mensal)'!AD159/'Valor (Mensal)'!AD$10*100</f>
        <v>0</v>
      </c>
      <c r="AE159" s="6">
        <f>'Valor (Mensal)'!AE159/'Valor (Mensal)'!AE$10*100</f>
        <v>0</v>
      </c>
      <c r="AF159" s="6">
        <f>'Valor (Mensal)'!AF159/'Valor (Mensal)'!AF$10*100</f>
        <v>0</v>
      </c>
      <c r="AG159" s="6">
        <f>'Valor (Mensal)'!AG159/'Valor (Mensal)'!AG$10*100</f>
        <v>0</v>
      </c>
      <c r="AH159" s="6">
        <f>'Valor (Mensal)'!AH159/'Valor (Mensal)'!AH$10*100</f>
        <v>0</v>
      </c>
      <c r="AI159" s="6">
        <f>'Valor (Mensal)'!AI159/'Valor (Mensal)'!AI$10*100</f>
        <v>0</v>
      </c>
      <c r="AJ159" s="6">
        <f>'Valor (Mensal)'!AJ159/'Valor (Mensal)'!AJ$10*100</f>
        <v>0</v>
      </c>
      <c r="AK159" s="6">
        <f>'Valor (Mensal)'!AK159/'Valor (Mensal)'!AK$10*100</f>
        <v>0</v>
      </c>
      <c r="AL159" s="6">
        <f>'Valor (Mensal)'!AL159/'Valor (Mensal)'!AL$10*100</f>
        <v>0</v>
      </c>
      <c r="AM159" s="6">
        <f>'Valor (Mensal)'!AM159/'Valor (Mensal)'!AM$10*100</f>
        <v>0</v>
      </c>
      <c r="AN159" s="6">
        <f>'Valor (Mensal)'!AN159/'Valor (Mensal)'!AN$10*100</f>
        <v>0</v>
      </c>
      <c r="AO159" s="6">
        <f>'Valor (Mensal)'!AO159/'Valor (Mensal)'!AO$10*100</f>
        <v>0</v>
      </c>
      <c r="AP159" s="6">
        <f>'Valor (Mensal)'!AP159/'Valor (Mensal)'!AP$10*100</f>
        <v>0</v>
      </c>
      <c r="AQ159" s="6">
        <f>'Valor (Mensal)'!AQ159/'Valor (Mensal)'!AQ$10*100</f>
        <v>0</v>
      </c>
      <c r="AR159" s="6"/>
      <c r="AS159" s="6"/>
      <c r="AT159" s="6"/>
      <c r="AU159" s="6"/>
      <c r="AV159" s="6"/>
      <c r="AW159" s="6"/>
      <c r="AX159" s="6"/>
      <c r="AY159" s="6"/>
    </row>
    <row r="160" spans="2:51" outlineLevel="2" x14ac:dyDescent="0.25">
      <c r="B160" s="4"/>
      <c r="C160" s="33" t="s">
        <v>314</v>
      </c>
      <c r="D160" s="6">
        <v>0.32809268166969069</v>
      </c>
      <c r="E160" s="6">
        <v>1.7157940947744948E-2</v>
      </c>
      <c r="F160" s="6">
        <v>1.517420905637171E-2</v>
      </c>
      <c r="G160" s="6">
        <v>1.4258208442666018E-2</v>
      </c>
      <c r="H160" s="6">
        <v>7.6418254419404327E-3</v>
      </c>
      <c r="I160" s="6">
        <v>2.0003565736281582E-2</v>
      </c>
      <c r="J160" s="6">
        <v>8.0647170461926702E-3</v>
      </c>
      <c r="K160" s="6">
        <v>1.7041176955411754E-3</v>
      </c>
      <c r="L160" s="6">
        <v>1.4366791123388059E-2</v>
      </c>
      <c r="M160" s="6">
        <v>1.4146659991337731E-2</v>
      </c>
      <c r="N160" s="6">
        <v>2.0921471915906778E-2</v>
      </c>
      <c r="O160" s="6">
        <v>3.0045345395730557E-2</v>
      </c>
      <c r="P160" s="6">
        <f>'Valor (Mensal)'!P160/'Valor (Mensal)'!P$10*100</f>
        <v>9.968883049184387E-3</v>
      </c>
      <c r="Q160" s="6">
        <f>'Valor (Mensal)'!Q160/'Valor (Mensal)'!Q$10*100</f>
        <v>3.5125214836078923E-2</v>
      </c>
      <c r="R160" s="6">
        <f>'Valor (Mensal)'!R160/'Valor (Mensal)'!R$10*100</f>
        <v>1.4436487122316283E-2</v>
      </c>
      <c r="S160" s="6">
        <f>'Valor (Mensal)'!S160/'Valor (Mensal)'!S$10*100</f>
        <v>2.370664908373292E-2</v>
      </c>
      <c r="T160" s="6">
        <f>'Valor (Mensal)'!T160/'Valor (Mensal)'!T$10*100</f>
        <v>7.7470954736840375E-2</v>
      </c>
      <c r="U160" s="6">
        <f>'Valor (Mensal)'!U160/'Valor (Mensal)'!U$10*100</f>
        <v>1.6999557119293775E-2</v>
      </c>
      <c r="V160" s="6">
        <f>'Valor (Mensal)'!V160/'Valor (Mensal)'!V$10*100</f>
        <v>7.2678711062050358E-2</v>
      </c>
      <c r="W160" s="6">
        <f>'Valor (Mensal)'!W160/'Valor (Mensal)'!W$10*100</f>
        <v>2.1801028356582479E-2</v>
      </c>
      <c r="X160" s="6">
        <f>'Valor (Mensal)'!X160/'Valor (Mensal)'!X$10*100</f>
        <v>1.3202048266976345E-2</v>
      </c>
      <c r="Y160" s="6">
        <f>'Valor (Mensal)'!Y160/'Valor (Mensal)'!Y$10*100</f>
        <v>2.3454578343108861E-2</v>
      </c>
      <c r="Z160" s="6">
        <f>'Valor (Mensal)'!Z160/'Valor (Mensal)'!Z$10*100</f>
        <v>9.2780474156481559E-3</v>
      </c>
      <c r="AA160" s="6">
        <f>'Valor (Mensal)'!AA160/'Valor (Mensal)'!AA$10*100</f>
        <v>5.0077495115856074E-2</v>
      </c>
      <c r="AB160" s="6">
        <f>'Valor (Mensal)'!AB160/'Valor (Mensal)'!AB$10*100</f>
        <v>1.9157108550589903E-3</v>
      </c>
      <c r="AC160" s="6">
        <f>'Valor (Mensal)'!AC160/'Valor (Mensal)'!AC$10*100</f>
        <v>0.12913573200731901</v>
      </c>
      <c r="AD160" s="6">
        <f>'Valor (Mensal)'!AD160/'Valor (Mensal)'!AD$10*100</f>
        <v>2.6324376163202889E-2</v>
      </c>
      <c r="AE160" s="6">
        <f>'Valor (Mensal)'!AE160/'Valor (Mensal)'!AE$10*100</f>
        <v>3.8550781332643551E-2</v>
      </c>
      <c r="AF160" s="6">
        <f>'Valor (Mensal)'!AF160/'Valor (Mensal)'!AF$10*100</f>
        <v>2.6735124641287168E-2</v>
      </c>
      <c r="AG160" s="6">
        <f>'Valor (Mensal)'!AG160/'Valor (Mensal)'!AG$10*100</f>
        <v>1.8655361923617067E-2</v>
      </c>
      <c r="AH160" s="6">
        <f>'Valor (Mensal)'!AH160/'Valor (Mensal)'!AH$10*100</f>
        <v>5.8614037370659497E-2</v>
      </c>
      <c r="AI160" s="6">
        <f>'Valor (Mensal)'!AI160/'Valor (Mensal)'!AI$10*100</f>
        <v>2.9689741036361468E-2</v>
      </c>
      <c r="AJ160" s="6">
        <f>'Valor (Mensal)'!AJ160/'Valor (Mensal)'!AJ$10*100</f>
        <v>0.10903627483892157</v>
      </c>
      <c r="AK160" s="6">
        <f>'Valor (Mensal)'!AK160/'Valor (Mensal)'!AK$10*100</f>
        <v>8.637979210810609E-2</v>
      </c>
      <c r="AL160" s="6">
        <f>'Valor (Mensal)'!AL160/'Valor (Mensal)'!AL$10*100</f>
        <v>0.31370717592468317</v>
      </c>
      <c r="AM160" s="6">
        <f>'Valor (Mensal)'!AM160/'Valor (Mensal)'!AM$10*100</f>
        <v>2.9030304551531948E-2</v>
      </c>
      <c r="AN160" s="6">
        <f>'Valor (Mensal)'!AN160/'Valor (Mensal)'!AN$10*100</f>
        <v>0.13607409775777216</v>
      </c>
      <c r="AO160" s="6">
        <f>'Valor (Mensal)'!AO160/'Valor (Mensal)'!AO$10*100</f>
        <v>2.7485238477183995E-3</v>
      </c>
      <c r="AP160" s="6">
        <f>'Valor (Mensal)'!AP160/'Valor (Mensal)'!AP$10*100</f>
        <v>2.6062982579846572E-2</v>
      </c>
      <c r="AQ160" s="6">
        <f>'Valor (Mensal)'!AQ160/'Valor (Mensal)'!AQ$10*100</f>
        <v>0.11391326657333237</v>
      </c>
      <c r="AR160" s="6"/>
      <c r="AS160" s="6"/>
      <c r="AT160" s="6"/>
      <c r="AU160" s="6"/>
      <c r="AV160" s="6"/>
      <c r="AW160" s="6"/>
      <c r="AX160" s="6"/>
      <c r="AY160" s="6"/>
    </row>
    <row r="161" spans="2:51" ht="25.5" outlineLevel="1" x14ac:dyDescent="0.25">
      <c r="B161" s="16">
        <v>35</v>
      </c>
      <c r="C161" s="17" t="s">
        <v>285</v>
      </c>
      <c r="D161" s="30">
        <v>3.9990525378737464E-2</v>
      </c>
      <c r="E161" s="30">
        <v>2.3174060897023743E-2</v>
      </c>
      <c r="F161" s="30">
        <v>2.8349918642553748E-2</v>
      </c>
      <c r="G161" s="30">
        <v>3.5339100058796633E-2</v>
      </c>
      <c r="H161" s="30">
        <v>3.9981476678251637E-2</v>
      </c>
      <c r="I161" s="30">
        <v>2.389838173791942E-2</v>
      </c>
      <c r="J161" s="30">
        <v>2.6959298673978116E-2</v>
      </c>
      <c r="K161" s="30">
        <v>3.128631492835042E-2</v>
      </c>
      <c r="L161" s="30">
        <v>2.3340643438005182E-2</v>
      </c>
      <c r="M161" s="30">
        <v>3.8257726583044736E-2</v>
      </c>
      <c r="N161" s="30">
        <v>4.4492393015794565E-2</v>
      </c>
      <c r="O161" s="30">
        <v>3.2890024859407535E-2</v>
      </c>
      <c r="P161" s="30">
        <f>'Valor (Mensal)'!P161/'Valor (Mensal)'!P$10*100</f>
        <v>5.0735094212506847E-2</v>
      </c>
      <c r="Q161" s="30">
        <f>'Valor (Mensal)'!Q161/'Valor (Mensal)'!Q$10*100</f>
        <v>4.0695557212856989E-2</v>
      </c>
      <c r="R161" s="30">
        <f>'Valor (Mensal)'!R161/'Valor (Mensal)'!R$10*100</f>
        <v>5.3143229066134577E-2</v>
      </c>
      <c r="S161" s="30">
        <f>'Valor (Mensal)'!S161/'Valor (Mensal)'!S$10*100</f>
        <v>3.1348898286010403E-2</v>
      </c>
      <c r="T161" s="30">
        <f>'Valor (Mensal)'!T161/'Valor (Mensal)'!T$10*100</f>
        <v>1.8103740196861614E-2</v>
      </c>
      <c r="U161" s="30">
        <f>'Valor (Mensal)'!U161/'Valor (Mensal)'!U$10*100</f>
        <v>44.938302557191648</v>
      </c>
      <c r="V161" s="30">
        <f>'Valor (Mensal)'!V161/'Valor (Mensal)'!V$10*100</f>
        <v>3.6277046558118274E-2</v>
      </c>
      <c r="W161" s="30">
        <f>'Valor (Mensal)'!W161/'Valor (Mensal)'!W$10*100</f>
        <v>4.7359169763174135E-2</v>
      </c>
      <c r="X161" s="30">
        <f>'Valor (Mensal)'!X161/'Valor (Mensal)'!X$10*100</f>
        <v>3.5801710563671679E-2</v>
      </c>
      <c r="Y161" s="30">
        <f>'Valor (Mensal)'!Y161/'Valor (Mensal)'!Y$10*100</f>
        <v>50.792374066425126</v>
      </c>
      <c r="Z161" s="30">
        <f>'Valor (Mensal)'!Z161/'Valor (Mensal)'!Z$10*100</f>
        <v>46.299226877955725</v>
      </c>
      <c r="AA161" s="30">
        <f>'Valor (Mensal)'!AA161/'Valor (Mensal)'!AA$10*100</f>
        <v>0.26207907801183267</v>
      </c>
      <c r="AB161" s="30">
        <f>'Valor (Mensal)'!AB161/'Valor (Mensal)'!AB$10*100</f>
        <v>0.2120322399844978</v>
      </c>
      <c r="AC161" s="30">
        <f>'Valor (Mensal)'!AC161/'Valor (Mensal)'!AC$10*100</f>
        <v>0.10218046651277107</v>
      </c>
      <c r="AD161" s="30">
        <f>'Valor (Mensal)'!AD161/'Valor (Mensal)'!AD$10*100</f>
        <v>0.10853867152237043</v>
      </c>
      <c r="AE161" s="30">
        <f>'Valor (Mensal)'!AE161/'Valor (Mensal)'!AE$10*100</f>
        <v>4.6141348401873443E-2</v>
      </c>
      <c r="AF161" s="30">
        <f>'Valor (Mensal)'!AF161/'Valor (Mensal)'!AF$10*100</f>
        <v>6.1336960466374331E-2</v>
      </c>
      <c r="AG161" s="30">
        <f>'Valor (Mensal)'!AG161/'Valor (Mensal)'!AG$10*100</f>
        <v>4.64266348713952E-2</v>
      </c>
      <c r="AH161" s="30">
        <f>'Valor (Mensal)'!AH161/'Valor (Mensal)'!AH$10*100</f>
        <v>5.0800670362185371E-2</v>
      </c>
      <c r="AI161" s="30">
        <f>'Valor (Mensal)'!AI161/'Valor (Mensal)'!AI$10*100</f>
        <v>6.9304923388278775E-2</v>
      </c>
      <c r="AJ161" s="30">
        <f>'Valor (Mensal)'!AJ161/'Valor (Mensal)'!AJ$10*100</f>
        <v>3.0784785512030882E-2</v>
      </c>
      <c r="AK161" s="30">
        <f>'Valor (Mensal)'!AK161/'Valor (Mensal)'!AK$10*100</f>
        <v>5.461729440020606E-2</v>
      </c>
      <c r="AL161" s="30">
        <f>'Valor (Mensal)'!AL161/'Valor (Mensal)'!AL$10*100</f>
        <v>6.8294844413997385E-2</v>
      </c>
      <c r="AM161" s="30">
        <f>'Valor (Mensal)'!AM161/'Valor (Mensal)'!AM$10*100</f>
        <v>6.2358559034122497E-2</v>
      </c>
      <c r="AN161" s="30">
        <f>'Valor (Mensal)'!AN161/'Valor (Mensal)'!AN$10*100</f>
        <v>4.7704941564361385E-2</v>
      </c>
      <c r="AO161" s="30">
        <f>'Valor (Mensal)'!AO161/'Valor (Mensal)'!AO$10*100</f>
        <v>9.7428108976712058E-2</v>
      </c>
      <c r="AP161" s="30">
        <f>'Valor (Mensal)'!AP161/'Valor (Mensal)'!AP$10*100</f>
        <v>5.8360847310904011E-2</v>
      </c>
      <c r="AQ161" s="30">
        <f>'Valor (Mensal)'!AQ161/'Valor (Mensal)'!AQ$10*100</f>
        <v>4.0583949129070429E-2</v>
      </c>
      <c r="AR161" s="30"/>
      <c r="AS161" s="30"/>
      <c r="AT161" s="30"/>
      <c r="AU161" s="30"/>
      <c r="AV161" s="30"/>
      <c r="AW161" s="30"/>
      <c r="AX161" s="30"/>
      <c r="AY161" s="30"/>
    </row>
    <row r="162" spans="2:51" outlineLevel="2" x14ac:dyDescent="0.25">
      <c r="B162" s="4" t="s">
        <v>116</v>
      </c>
      <c r="C162" s="5" t="s">
        <v>286</v>
      </c>
      <c r="D162" s="6">
        <v>1.2915044779643884E-4</v>
      </c>
      <c r="E162" s="6">
        <v>3.4948730428090499E-4</v>
      </c>
      <c r="F162" s="6">
        <v>0</v>
      </c>
      <c r="G162" s="6">
        <v>0</v>
      </c>
      <c r="H162" s="6">
        <v>0</v>
      </c>
      <c r="I162" s="6">
        <v>4.109619392094554E-3</v>
      </c>
      <c r="J162" s="6">
        <v>0</v>
      </c>
      <c r="K162" s="6">
        <v>6.3779556299921954E-4</v>
      </c>
      <c r="L162" s="6">
        <v>0</v>
      </c>
      <c r="M162" s="6">
        <v>4.4488471883941973E-4</v>
      </c>
      <c r="N162" s="6">
        <v>5.0467300879031198E-4</v>
      </c>
      <c r="O162" s="6">
        <v>0</v>
      </c>
      <c r="P162" s="6">
        <f>'Valor (Mensal)'!P162/'Valor (Mensal)'!P$10*100</f>
        <v>5.1086324766715823E-4</v>
      </c>
      <c r="Q162" s="6">
        <f>'Valor (Mensal)'!Q162/'Valor (Mensal)'!Q$10*100</f>
        <v>0</v>
      </c>
      <c r="R162" s="6">
        <f>'Valor (Mensal)'!R162/'Valor (Mensal)'!R$10*100</f>
        <v>2.830629622317097E-3</v>
      </c>
      <c r="S162" s="6">
        <f>'Valor (Mensal)'!S162/'Valor (Mensal)'!S$10*100</f>
        <v>0</v>
      </c>
      <c r="T162" s="6">
        <f>'Valor (Mensal)'!T162/'Valor (Mensal)'!T$10*100</f>
        <v>9.7070283261627506E-6</v>
      </c>
      <c r="U162" s="6">
        <f>'Valor (Mensal)'!U162/'Valor (Mensal)'!U$10*100</f>
        <v>44.917912824881732</v>
      </c>
      <c r="V162" s="6">
        <f>'Valor (Mensal)'!V162/'Valor (Mensal)'!V$10*100</f>
        <v>0</v>
      </c>
      <c r="W162" s="6">
        <f>'Valor (Mensal)'!W162/'Valor (Mensal)'!W$10*100</f>
        <v>3.6320195398123884E-6</v>
      </c>
      <c r="X162" s="6">
        <f>'Valor (Mensal)'!X162/'Valor (Mensal)'!X$10*100</f>
        <v>0</v>
      </c>
      <c r="Y162" s="6">
        <f>'Valor (Mensal)'!Y162/'Valor (Mensal)'!Y$10*100</f>
        <v>50.769851522316891</v>
      </c>
      <c r="Z162" s="6">
        <f>'Valor (Mensal)'!Z162/'Valor (Mensal)'!Z$10*100</f>
        <v>46.275626032590075</v>
      </c>
      <c r="AA162" s="6">
        <f>'Valor (Mensal)'!AA162/'Valor (Mensal)'!AA$10*100</f>
        <v>0</v>
      </c>
      <c r="AB162" s="6">
        <f>'Valor (Mensal)'!AB162/'Valor (Mensal)'!AB$10*100</f>
        <v>3.3045456863937936E-5</v>
      </c>
      <c r="AC162" s="6">
        <f>'Valor (Mensal)'!AC162/'Valor (Mensal)'!AC$10*100</f>
        <v>0</v>
      </c>
      <c r="AD162" s="6">
        <f>'Valor (Mensal)'!AD162/'Valor (Mensal)'!AD$10*100</f>
        <v>0</v>
      </c>
      <c r="AE162" s="6">
        <f>'Valor (Mensal)'!AE162/'Valor (Mensal)'!AE$10*100</f>
        <v>0</v>
      </c>
      <c r="AF162" s="6">
        <f>'Valor (Mensal)'!AF162/'Valor (Mensal)'!AF$10*100</f>
        <v>1.4558515726397986E-4</v>
      </c>
      <c r="AG162" s="6">
        <f>'Valor (Mensal)'!AG162/'Valor (Mensal)'!AG$10*100</f>
        <v>0</v>
      </c>
      <c r="AH162" s="6">
        <f>'Valor (Mensal)'!AH162/'Valor (Mensal)'!AH$10*100</f>
        <v>4.940791076561349E-5</v>
      </c>
      <c r="AI162" s="6">
        <f>'Valor (Mensal)'!AI162/'Valor (Mensal)'!AI$10*100</f>
        <v>1.5967459790166391E-3</v>
      </c>
      <c r="AJ162" s="6">
        <f>'Valor (Mensal)'!AJ162/'Valor (Mensal)'!AJ$10*100</f>
        <v>2.0829234125139162E-4</v>
      </c>
      <c r="AK162" s="6">
        <f>'Valor (Mensal)'!AK162/'Valor (Mensal)'!AK$10*100</f>
        <v>4.0218007297291046E-4</v>
      </c>
      <c r="AL162" s="6">
        <f>'Valor (Mensal)'!AL162/'Valor (Mensal)'!AL$10*100</f>
        <v>4.5431969384006679E-5</v>
      </c>
      <c r="AM162" s="6">
        <f>'Valor (Mensal)'!AM162/'Valor (Mensal)'!AM$10*100</f>
        <v>3.6297628333804206E-3</v>
      </c>
      <c r="AN162" s="6">
        <f>'Valor (Mensal)'!AN162/'Valor (Mensal)'!AN$10*100</f>
        <v>0</v>
      </c>
      <c r="AO162" s="6">
        <f>'Valor (Mensal)'!AO162/'Valor (Mensal)'!AO$10*100</f>
        <v>5.882424244919262E-4</v>
      </c>
      <c r="AP162" s="6">
        <f>'Valor (Mensal)'!AP162/'Valor (Mensal)'!AP$10*100</f>
        <v>1.2190976547965334E-4</v>
      </c>
      <c r="AQ162" s="6">
        <f>'Valor (Mensal)'!AQ162/'Valor (Mensal)'!AQ$10*100</f>
        <v>0</v>
      </c>
      <c r="AR162" s="6"/>
      <c r="AS162" s="6"/>
      <c r="AT162" s="6"/>
      <c r="AU162" s="6"/>
      <c r="AV162" s="6"/>
      <c r="AW162" s="6"/>
      <c r="AX162" s="6"/>
      <c r="AY162" s="6"/>
    </row>
    <row r="163" spans="2:51" ht="22.5" outlineLevel="2" x14ac:dyDescent="0.25">
      <c r="B163" s="4" t="s">
        <v>117</v>
      </c>
      <c r="C163" s="5" t="s">
        <v>287</v>
      </c>
      <c r="D163" s="6">
        <v>0</v>
      </c>
      <c r="E163" s="6">
        <v>0</v>
      </c>
      <c r="F163" s="6">
        <v>2.066160713834724E-3</v>
      </c>
      <c r="G163" s="6">
        <v>1.46079536055699E-6</v>
      </c>
      <c r="H163" s="6">
        <v>1.9693432948063962E-5</v>
      </c>
      <c r="I163" s="6">
        <v>0</v>
      </c>
      <c r="J163" s="6">
        <v>4.3806219204193294E-4</v>
      </c>
      <c r="K163" s="6">
        <v>3.3082403999471714E-4</v>
      </c>
      <c r="L163" s="6">
        <v>0</v>
      </c>
      <c r="M163" s="6">
        <v>5.7404284153157311E-3</v>
      </c>
      <c r="N163" s="6">
        <v>1.4496984514006108E-2</v>
      </c>
      <c r="O163" s="6">
        <v>9.4104516039235572E-3</v>
      </c>
      <c r="P163" s="6">
        <f>'Valor (Mensal)'!P163/'Valor (Mensal)'!P$10*100</f>
        <v>5.8628559103730013E-4</v>
      </c>
      <c r="Q163" s="6">
        <f>'Valor (Mensal)'!Q163/'Valor (Mensal)'!Q$10*100</f>
        <v>9.7107876519106143E-3</v>
      </c>
      <c r="R163" s="6">
        <f>'Valor (Mensal)'!R163/'Valor (Mensal)'!R$10*100</f>
        <v>1.9875491934351248E-2</v>
      </c>
      <c r="S163" s="6">
        <f>'Valor (Mensal)'!S163/'Valor (Mensal)'!S$10*100</f>
        <v>8.235013588289198E-3</v>
      </c>
      <c r="T163" s="6">
        <f>'Valor (Mensal)'!T163/'Valor (Mensal)'!T$10*100</f>
        <v>0</v>
      </c>
      <c r="U163" s="6">
        <f>'Valor (Mensal)'!U163/'Valor (Mensal)'!U$10*100</f>
        <v>1.0455267594449046E-2</v>
      </c>
      <c r="V163" s="6">
        <f>'Valor (Mensal)'!V163/'Valor (Mensal)'!V$10*100</f>
        <v>7.4908343140917639E-3</v>
      </c>
      <c r="W163" s="6">
        <f>'Valor (Mensal)'!W163/'Valor (Mensal)'!W$10*100</f>
        <v>2.8336805285689524E-2</v>
      </c>
      <c r="X163" s="6">
        <f>'Valor (Mensal)'!X163/'Valor (Mensal)'!X$10*100</f>
        <v>1.3295562282316715E-2</v>
      </c>
      <c r="Y163" s="6">
        <f>'Valor (Mensal)'!Y163/'Valor (Mensal)'!Y$10*100</f>
        <v>9.3062388885837618E-3</v>
      </c>
      <c r="Z163" s="6">
        <f>'Valor (Mensal)'!Z163/'Valor (Mensal)'!Z$10*100</f>
        <v>6.6138925783487627E-3</v>
      </c>
      <c r="AA163" s="6">
        <f>'Valor (Mensal)'!AA163/'Valor (Mensal)'!AA$10*100</f>
        <v>0.22481066802895233</v>
      </c>
      <c r="AB163" s="6">
        <f>'Valor (Mensal)'!AB163/'Valor (Mensal)'!AB$10*100</f>
        <v>0.16575823317283128</v>
      </c>
      <c r="AC163" s="6">
        <f>'Valor (Mensal)'!AC163/'Valor (Mensal)'!AC$10*100</f>
        <v>5.7158294600226693E-2</v>
      </c>
      <c r="AD163" s="6">
        <f>'Valor (Mensal)'!AD163/'Valor (Mensal)'!AD$10*100</f>
        <v>6.6575788151680845E-2</v>
      </c>
      <c r="AE163" s="6">
        <f>'Valor (Mensal)'!AE163/'Valor (Mensal)'!AE$10*100</f>
        <v>1.319320859618423E-2</v>
      </c>
      <c r="AF163" s="6">
        <f>'Valor (Mensal)'!AF163/'Valor (Mensal)'!AF$10*100</f>
        <v>2.8205858702186917E-2</v>
      </c>
      <c r="AG163" s="6">
        <f>'Valor (Mensal)'!AG163/'Valor (Mensal)'!AG$10*100</f>
        <v>2.3478487859141833E-2</v>
      </c>
      <c r="AH163" s="6">
        <f>'Valor (Mensal)'!AH163/'Valor (Mensal)'!AH$10*100</f>
        <v>2.8757528605749972E-2</v>
      </c>
      <c r="AI163" s="6">
        <f>'Valor (Mensal)'!AI163/'Valor (Mensal)'!AI$10*100</f>
        <v>3.8411275731232E-2</v>
      </c>
      <c r="AJ163" s="6">
        <f>'Valor (Mensal)'!AJ163/'Valor (Mensal)'!AJ$10*100</f>
        <v>4.4300708611657771E-3</v>
      </c>
      <c r="AK163" s="6">
        <f>'Valor (Mensal)'!AK163/'Valor (Mensal)'!AK$10*100</f>
        <v>5.9629724715522499E-3</v>
      </c>
      <c r="AL163" s="6">
        <f>'Valor (Mensal)'!AL163/'Valor (Mensal)'!AL$10*100</f>
        <v>1.5965901207180399E-2</v>
      </c>
      <c r="AM163" s="6">
        <f>'Valor (Mensal)'!AM163/'Valor (Mensal)'!AM$10*100</f>
        <v>2.7092881319662346E-3</v>
      </c>
      <c r="AN163" s="6">
        <f>'Valor (Mensal)'!AN163/'Valor (Mensal)'!AN$10*100</f>
        <v>5.4646146344542084E-3</v>
      </c>
      <c r="AO163" s="6">
        <f>'Valor (Mensal)'!AO163/'Valor (Mensal)'!AO$10*100</f>
        <v>2.7498274953932065E-2</v>
      </c>
      <c r="AP163" s="6">
        <f>'Valor (Mensal)'!AP163/'Valor (Mensal)'!AP$10*100</f>
        <v>7.268280975289876E-3</v>
      </c>
      <c r="AQ163" s="6">
        <f>'Valor (Mensal)'!AQ163/'Valor (Mensal)'!AQ$10*100</f>
        <v>5.1797693757088033E-3</v>
      </c>
      <c r="AR163" s="6"/>
      <c r="AS163" s="6"/>
      <c r="AT163" s="6"/>
      <c r="AU163" s="6"/>
      <c r="AV163" s="6"/>
      <c r="AW163" s="6"/>
      <c r="AX163" s="6"/>
      <c r="AY163" s="6"/>
    </row>
    <row r="164" spans="2:51" outlineLevel="2" x14ac:dyDescent="0.25">
      <c r="B164" s="4" t="s">
        <v>118</v>
      </c>
      <c r="C164" s="5" t="s">
        <v>288</v>
      </c>
      <c r="D164" s="6">
        <v>2.6672603408064027E-2</v>
      </c>
      <c r="E164" s="6">
        <v>1.5468174482357742E-2</v>
      </c>
      <c r="F164" s="6">
        <v>1.8404499272710002E-2</v>
      </c>
      <c r="G164" s="6">
        <v>2.0581222718853775E-2</v>
      </c>
      <c r="H164" s="6">
        <v>2.2204137410225144E-2</v>
      </c>
      <c r="I164" s="6">
        <v>1.3692790264932577E-2</v>
      </c>
      <c r="J164" s="6">
        <v>1.5946785773211809E-2</v>
      </c>
      <c r="K164" s="6">
        <v>2.0884325059029644E-2</v>
      </c>
      <c r="L164" s="6">
        <v>1.5325756902253853E-2</v>
      </c>
      <c r="M164" s="6">
        <v>2.1750953158263885E-2</v>
      </c>
      <c r="N164" s="6">
        <v>1.8021200246556988E-2</v>
      </c>
      <c r="O164" s="6">
        <v>1.5602776510553104E-2</v>
      </c>
      <c r="P164" s="6">
        <f>'Valor (Mensal)'!P164/'Valor (Mensal)'!P$10*100</f>
        <v>3.1238949594588342E-2</v>
      </c>
      <c r="Q164" s="6">
        <f>'Valor (Mensal)'!Q164/'Valor (Mensal)'!Q$10*100</f>
        <v>1.6996581453612471E-2</v>
      </c>
      <c r="R164" s="6">
        <f>'Valor (Mensal)'!R164/'Valor (Mensal)'!R$10*100</f>
        <v>1.9597603111935785E-2</v>
      </c>
      <c r="S164" s="6">
        <f>'Valor (Mensal)'!S164/'Valor (Mensal)'!S$10*100</f>
        <v>1.3060101832694909E-2</v>
      </c>
      <c r="T164" s="6">
        <f>'Valor (Mensal)'!T164/'Valor (Mensal)'!T$10*100</f>
        <v>1.1073469054494269E-2</v>
      </c>
      <c r="U164" s="6">
        <f>'Valor (Mensal)'!U164/'Valor (Mensal)'!U$10*100</f>
        <v>6.1566626325700712E-3</v>
      </c>
      <c r="V164" s="6">
        <f>'Valor (Mensal)'!V164/'Valor (Mensal)'!V$10*100</f>
        <v>1.3296526855137729E-2</v>
      </c>
      <c r="W164" s="6">
        <f>'Valor (Mensal)'!W164/'Valor (Mensal)'!W$10*100</f>
        <v>1.0229667499452286E-2</v>
      </c>
      <c r="X164" s="6">
        <f>'Valor (Mensal)'!X164/'Valor (Mensal)'!X$10*100</f>
        <v>1.3079035906543799E-2</v>
      </c>
      <c r="Y164" s="6">
        <f>'Valor (Mensal)'!Y164/'Valor (Mensal)'!Y$10*100</f>
        <v>7.6841836960214426E-3</v>
      </c>
      <c r="Z164" s="6">
        <f>'Valor (Mensal)'!Z164/'Valor (Mensal)'!Z$10*100</f>
        <v>1.0487057871402784E-2</v>
      </c>
      <c r="AA164" s="6">
        <f>'Valor (Mensal)'!AA164/'Valor (Mensal)'!AA$10*100</f>
        <v>1.7301765428261905E-2</v>
      </c>
      <c r="AB164" s="6">
        <f>'Valor (Mensal)'!AB164/'Valor (Mensal)'!AB$10*100</f>
        <v>3.2545702181561463E-2</v>
      </c>
      <c r="AC164" s="6">
        <f>'Valor (Mensal)'!AC164/'Valor (Mensal)'!AC$10*100</f>
        <v>2.4519051960253824E-2</v>
      </c>
      <c r="AD164" s="6">
        <f>'Valor (Mensal)'!AD164/'Valor (Mensal)'!AD$10*100</f>
        <v>3.4718937101973879E-2</v>
      </c>
      <c r="AE164" s="6">
        <f>'Valor (Mensal)'!AE164/'Valor (Mensal)'!AE$10*100</f>
        <v>2.4047030884842786E-2</v>
      </c>
      <c r="AF164" s="6">
        <f>'Valor (Mensal)'!AF164/'Valor (Mensal)'!AF$10*100</f>
        <v>1.8116341593276134E-2</v>
      </c>
      <c r="AG164" s="6">
        <f>'Valor (Mensal)'!AG164/'Valor (Mensal)'!AG$10*100</f>
        <v>1.5948152872690545E-2</v>
      </c>
      <c r="AH164" s="6">
        <f>'Valor (Mensal)'!AH164/'Valor (Mensal)'!AH$10*100</f>
        <v>1.3282723914405999E-2</v>
      </c>
      <c r="AI164" s="6">
        <f>'Valor (Mensal)'!AI164/'Valor (Mensal)'!AI$10*100</f>
        <v>1.8120932174701128E-2</v>
      </c>
      <c r="AJ164" s="6">
        <f>'Valor (Mensal)'!AJ164/'Valor (Mensal)'!AJ$10*100</f>
        <v>1.4868008924544455E-2</v>
      </c>
      <c r="AK164" s="6">
        <f>'Valor (Mensal)'!AK164/'Valor (Mensal)'!AK$10*100</f>
        <v>2.3831976749479008E-2</v>
      </c>
      <c r="AL164" s="6">
        <f>'Valor (Mensal)'!AL164/'Valor (Mensal)'!AL$10*100</f>
        <v>2.7500276493143509E-2</v>
      </c>
      <c r="AM164" s="6">
        <f>'Valor (Mensal)'!AM164/'Valor (Mensal)'!AM$10*100</f>
        <v>3.8571038942565673E-2</v>
      </c>
      <c r="AN164" s="6">
        <f>'Valor (Mensal)'!AN164/'Valor (Mensal)'!AN$10*100</f>
        <v>2.7434285559761826E-2</v>
      </c>
      <c r="AO164" s="6">
        <f>'Valor (Mensal)'!AO164/'Valor (Mensal)'!AO$10*100</f>
        <v>4.148549966413919E-2</v>
      </c>
      <c r="AP164" s="6">
        <f>'Valor (Mensal)'!AP164/'Valor (Mensal)'!AP$10*100</f>
        <v>3.2342173781379123E-2</v>
      </c>
      <c r="AQ164" s="6">
        <f>'Valor (Mensal)'!AQ164/'Valor (Mensal)'!AQ$10*100</f>
        <v>2.3812643659516599E-2</v>
      </c>
      <c r="AR164" s="6"/>
      <c r="AS164" s="6"/>
      <c r="AT164" s="6"/>
      <c r="AU164" s="6"/>
      <c r="AV164" s="6"/>
      <c r="AW164" s="6"/>
      <c r="AX164" s="6"/>
      <c r="AY164" s="6"/>
    </row>
    <row r="165" spans="2:51" outlineLevel="2" x14ac:dyDescent="0.25">
      <c r="B165" s="4" t="s">
        <v>119</v>
      </c>
      <c r="C165" s="5" t="s">
        <v>285</v>
      </c>
      <c r="D165" s="6">
        <v>1.3188771522876997E-2</v>
      </c>
      <c r="E165" s="6">
        <v>7.3563991103850982E-3</v>
      </c>
      <c r="F165" s="6">
        <v>7.8792586560090215E-3</v>
      </c>
      <c r="G165" s="6">
        <v>1.4756416544582296E-2</v>
      </c>
      <c r="H165" s="6">
        <v>1.7757645835078436E-2</v>
      </c>
      <c r="I165" s="6">
        <v>6.0959720808922901E-3</v>
      </c>
      <c r="J165" s="6">
        <v>1.0574450708724375E-2</v>
      </c>
      <c r="K165" s="6">
        <v>9.433370266326839E-3</v>
      </c>
      <c r="L165" s="6">
        <v>8.0148865357513293E-3</v>
      </c>
      <c r="M165" s="6">
        <v>1.0321460290625702E-2</v>
      </c>
      <c r="N165" s="6">
        <v>1.1469535246441159E-2</v>
      </c>
      <c r="O165" s="6">
        <v>7.8767967449308793E-3</v>
      </c>
      <c r="P165" s="6">
        <f>'Valor (Mensal)'!P165/'Valor (Mensal)'!P$10*100</f>
        <v>1.8398995779214049E-2</v>
      </c>
      <c r="Q165" s="6">
        <f>'Valor (Mensal)'!Q165/'Valor (Mensal)'!Q$10*100</f>
        <v>1.3988188107333903E-2</v>
      </c>
      <c r="R165" s="6">
        <f>'Valor (Mensal)'!R165/'Valor (Mensal)'!R$10*100</f>
        <v>1.0839504397530449E-2</v>
      </c>
      <c r="S165" s="6">
        <f>'Valor (Mensal)'!S165/'Valor (Mensal)'!S$10*100</f>
        <v>1.0053782865026296E-2</v>
      </c>
      <c r="T165" s="6">
        <f>'Valor (Mensal)'!T165/'Valor (Mensal)'!T$10*100</f>
        <v>7.0205641140411819E-3</v>
      </c>
      <c r="U165" s="6">
        <f>'Valor (Mensal)'!U165/'Valor (Mensal)'!U$10*100</f>
        <v>3.7778020828939151E-3</v>
      </c>
      <c r="V165" s="6">
        <f>'Valor (Mensal)'!V165/'Valor (Mensal)'!V$10*100</f>
        <v>1.5489685388888778E-2</v>
      </c>
      <c r="W165" s="6">
        <f>'Valor (Mensal)'!W165/'Valor (Mensal)'!W$10*100</f>
        <v>8.7890649584925137E-3</v>
      </c>
      <c r="X165" s="6">
        <f>'Valor (Mensal)'!X165/'Valor (Mensal)'!X$10*100</f>
        <v>9.4271123748111661E-3</v>
      </c>
      <c r="Y165" s="6">
        <f>'Valor (Mensal)'!Y165/'Valor (Mensal)'!Y$10*100</f>
        <v>5.5321215236410178E-3</v>
      </c>
      <c r="Z165" s="6">
        <f>'Valor (Mensal)'!Z165/'Valor (Mensal)'!Z$10*100</f>
        <v>6.4998949158909212E-3</v>
      </c>
      <c r="AA165" s="6">
        <f>'Valor (Mensal)'!AA165/'Valor (Mensal)'!AA$10*100</f>
        <v>1.9966644554618482E-2</v>
      </c>
      <c r="AB165" s="6">
        <f>'Valor (Mensal)'!AB165/'Valor (Mensal)'!AB$10*100</f>
        <v>1.3695259173241102E-2</v>
      </c>
      <c r="AC165" s="6">
        <f>'Valor (Mensal)'!AC165/'Valor (Mensal)'!AC$10*100</f>
        <v>2.0503119952290549E-2</v>
      </c>
      <c r="AD165" s="6">
        <f>'Valor (Mensal)'!AD165/'Valor (Mensal)'!AD$10*100</f>
        <v>7.2439462687157114E-3</v>
      </c>
      <c r="AE165" s="6">
        <f>'Valor (Mensal)'!AE165/'Valor (Mensal)'!AE$10*100</f>
        <v>8.9011089208464265E-3</v>
      </c>
      <c r="AF165" s="6">
        <f>'Valor (Mensal)'!AF165/'Valor (Mensal)'!AF$10*100</f>
        <v>1.4869175013647304E-2</v>
      </c>
      <c r="AG165" s="6">
        <f>'Valor (Mensal)'!AG165/'Valor (Mensal)'!AG$10*100</f>
        <v>6.9999941395628195E-3</v>
      </c>
      <c r="AH165" s="6">
        <f>'Valor (Mensal)'!AH165/'Valor (Mensal)'!AH$10*100</f>
        <v>8.7110099312637836E-3</v>
      </c>
      <c r="AI165" s="6">
        <f>'Valor (Mensal)'!AI165/'Valor (Mensal)'!AI$10*100</f>
        <v>1.117596950332901E-2</v>
      </c>
      <c r="AJ165" s="6">
        <f>'Valor (Mensal)'!AJ165/'Valor (Mensal)'!AJ$10*100</f>
        <v>1.1278413385069254E-2</v>
      </c>
      <c r="AK165" s="6">
        <f>'Valor (Mensal)'!AK165/'Valor (Mensal)'!AK$10*100</f>
        <v>2.4420165106201892E-2</v>
      </c>
      <c r="AL165" s="6">
        <f>'Valor (Mensal)'!AL165/'Valor (Mensal)'!AL$10*100</f>
        <v>2.4783234744289478E-2</v>
      </c>
      <c r="AM165" s="6">
        <f>'Valor (Mensal)'!AM165/'Valor (Mensal)'!AM$10*100</f>
        <v>1.7448469126210175E-2</v>
      </c>
      <c r="AN165" s="6">
        <f>'Valor (Mensal)'!AN165/'Valor (Mensal)'!AN$10*100</f>
        <v>1.4806041370145346E-2</v>
      </c>
      <c r="AO165" s="6">
        <f>'Valor (Mensal)'!AO165/'Valor (Mensal)'!AO$10*100</f>
        <v>2.7856091934148869E-2</v>
      </c>
      <c r="AP165" s="6">
        <f>'Valor (Mensal)'!AP165/'Valor (Mensal)'!AP$10*100</f>
        <v>1.8628482788755358E-2</v>
      </c>
      <c r="AQ165" s="6">
        <f>'Valor (Mensal)'!AQ165/'Valor (Mensal)'!AQ$10*100</f>
        <v>1.1591536093845027E-2</v>
      </c>
      <c r="AR165" s="6"/>
      <c r="AS165" s="6"/>
      <c r="AT165" s="6"/>
      <c r="AU165" s="6"/>
      <c r="AV165" s="6"/>
      <c r="AW165" s="6"/>
      <c r="AX165" s="6"/>
      <c r="AY165" s="6"/>
    </row>
    <row r="166" spans="2:51" outlineLevel="1" x14ac:dyDescent="0.25">
      <c r="B166" s="16">
        <v>36</v>
      </c>
      <c r="C166" s="17" t="s">
        <v>289</v>
      </c>
      <c r="D166" s="30">
        <v>1.4638450837391974</v>
      </c>
      <c r="E166" s="30">
        <v>1.7355167465712209</v>
      </c>
      <c r="F166" s="30">
        <v>1.7573260952269243</v>
      </c>
      <c r="G166" s="30">
        <v>1.6050368316292765</v>
      </c>
      <c r="H166" s="30">
        <v>1.2412464378766883</v>
      </c>
      <c r="I166" s="30">
        <v>1.5546045865856912</v>
      </c>
      <c r="J166" s="30">
        <v>1.525716888141708</v>
      </c>
      <c r="K166" s="30">
        <v>1.8267970853230737</v>
      </c>
      <c r="L166" s="30">
        <v>1.5519780366293436</v>
      </c>
      <c r="M166" s="30">
        <v>1.8939430704172786</v>
      </c>
      <c r="N166" s="30">
        <v>2.4451767275970222</v>
      </c>
      <c r="O166" s="30">
        <v>2.4449819750500112</v>
      </c>
      <c r="P166" s="30">
        <f>'Valor (Mensal)'!P166/'Valor (Mensal)'!P$10*100</f>
        <v>1.5970052528146956</v>
      </c>
      <c r="Q166" s="30">
        <f>'Valor (Mensal)'!Q166/'Valor (Mensal)'!Q$10*100</f>
        <v>2.0431573552264277</v>
      </c>
      <c r="R166" s="30">
        <f>'Valor (Mensal)'!R166/'Valor (Mensal)'!R$10*100</f>
        <v>1.7331934347852622</v>
      </c>
      <c r="S166" s="30">
        <f>'Valor (Mensal)'!S166/'Valor (Mensal)'!S$10*100</f>
        <v>1.3390910668002711</v>
      </c>
      <c r="T166" s="30">
        <f>'Valor (Mensal)'!T166/'Valor (Mensal)'!T$10*100</f>
        <v>1.2110136439329544</v>
      </c>
      <c r="U166" s="30">
        <f>'Valor (Mensal)'!U166/'Valor (Mensal)'!U$10*100</f>
        <v>0.67078999384247862</v>
      </c>
      <c r="V166" s="30">
        <f>'Valor (Mensal)'!V166/'Valor (Mensal)'!V$10*100</f>
        <v>1.6456059965327938</v>
      </c>
      <c r="W166" s="30">
        <f>'Valor (Mensal)'!W166/'Valor (Mensal)'!W$10*100</f>
        <v>1.1693852405421776</v>
      </c>
      <c r="X166" s="30">
        <f>'Valor (Mensal)'!X166/'Valor (Mensal)'!X$10*100</f>
        <v>1.3971113210999759</v>
      </c>
      <c r="Y166" s="30">
        <f>'Valor (Mensal)'!Y166/'Valor (Mensal)'!Y$10*100</f>
        <v>0.92281293130962949</v>
      </c>
      <c r="Z166" s="30">
        <f>'Valor (Mensal)'!Z166/'Valor (Mensal)'!Z$10*100</f>
        <v>1.1597837471307786</v>
      </c>
      <c r="AA166" s="30">
        <f>'Valor (Mensal)'!AA166/'Valor (Mensal)'!AA$10*100</f>
        <v>2.5121616896956112</v>
      </c>
      <c r="AB166" s="30">
        <f>'Valor (Mensal)'!AB166/'Valor (Mensal)'!AB$10*100</f>
        <v>1.7611277252930764</v>
      </c>
      <c r="AC166" s="30">
        <f>'Valor (Mensal)'!AC166/'Valor (Mensal)'!AC$10*100</f>
        <v>2.3067497039051337</v>
      </c>
      <c r="AD166" s="30">
        <f>'Valor (Mensal)'!AD166/'Valor (Mensal)'!AD$10*100</f>
        <v>2.2059819632794988</v>
      </c>
      <c r="AE166" s="30">
        <f>'Valor (Mensal)'!AE166/'Valor (Mensal)'!AE$10*100</f>
        <v>1.5039830566611736</v>
      </c>
      <c r="AF166" s="30">
        <f>'Valor (Mensal)'!AF166/'Valor (Mensal)'!AF$10*100</f>
        <v>1.4309586874381177</v>
      </c>
      <c r="AG166" s="30">
        <f>'Valor (Mensal)'!AG166/'Valor (Mensal)'!AG$10*100</f>
        <v>1.2207800142067375</v>
      </c>
      <c r="AH166" s="30">
        <f>'Valor (Mensal)'!AH166/'Valor (Mensal)'!AH$10*100</f>
        <v>1.4125878310966025</v>
      </c>
      <c r="AI166" s="30">
        <f>'Valor (Mensal)'!AI166/'Valor (Mensal)'!AI$10*100</f>
        <v>1.5483554678539806</v>
      </c>
      <c r="AJ166" s="30">
        <f>'Valor (Mensal)'!AJ166/'Valor (Mensal)'!AJ$10*100</f>
        <v>1.4162340115808869</v>
      </c>
      <c r="AK166" s="30">
        <f>'Valor (Mensal)'!AK166/'Valor (Mensal)'!AK$10*100</f>
        <v>2.2248876503437254</v>
      </c>
      <c r="AL166" s="30">
        <f>'Valor (Mensal)'!AL166/'Valor (Mensal)'!AL$10*100</f>
        <v>2.5715534070815411</v>
      </c>
      <c r="AM166" s="30">
        <f>'Valor (Mensal)'!AM166/'Valor (Mensal)'!AM$10*100</f>
        <v>2.3084209538937555</v>
      </c>
      <c r="AN166" s="30">
        <f>'Valor (Mensal)'!AN166/'Valor (Mensal)'!AN$10*100</f>
        <v>1.6983128860461942</v>
      </c>
      <c r="AO166" s="30">
        <f>'Valor (Mensal)'!AO166/'Valor (Mensal)'!AO$10*100</f>
        <v>2.024935921142581</v>
      </c>
      <c r="AP166" s="30">
        <f>'Valor (Mensal)'!AP166/'Valor (Mensal)'!AP$10*100</f>
        <v>2.268781611673222</v>
      </c>
      <c r="AQ166" s="30">
        <f>'Valor (Mensal)'!AQ166/'Valor (Mensal)'!AQ$10*100</f>
        <v>1.5090976964297456</v>
      </c>
      <c r="AR166" s="30"/>
      <c r="AS166" s="30"/>
      <c r="AT166" s="30"/>
      <c r="AU166" s="30"/>
      <c r="AV166" s="30"/>
      <c r="AW166" s="30"/>
      <c r="AX166" s="30"/>
      <c r="AY166" s="30"/>
    </row>
    <row r="167" spans="2:51" outlineLevel="2" x14ac:dyDescent="0.25">
      <c r="B167" s="4" t="s">
        <v>120</v>
      </c>
      <c r="C167" s="5" t="s">
        <v>290</v>
      </c>
      <c r="D167" s="6">
        <v>1.0388298320887623</v>
      </c>
      <c r="E167" s="6">
        <v>1.1577461616343367</v>
      </c>
      <c r="F167" s="6">
        <v>1.1233865368079032</v>
      </c>
      <c r="G167" s="6">
        <v>1.0721279972267646</v>
      </c>
      <c r="H167" s="6">
        <v>0.9330002441218177</v>
      </c>
      <c r="I167" s="6">
        <v>0.98621305733517295</v>
      </c>
      <c r="J167" s="6">
        <v>0.99719993799267526</v>
      </c>
      <c r="K167" s="6">
        <v>1.2656808691395642</v>
      </c>
      <c r="L167" s="6">
        <v>1.0709732622952459</v>
      </c>
      <c r="M167" s="6">
        <v>1.2831644124817454</v>
      </c>
      <c r="N167" s="6">
        <v>1.630407388555503</v>
      </c>
      <c r="O167" s="6">
        <v>1.6501754018762798</v>
      </c>
      <c r="P167" s="6">
        <f>'Valor (Mensal)'!P167/'Valor (Mensal)'!P$10*100</f>
        <v>1.1329205649069396</v>
      </c>
      <c r="Q167" s="6">
        <f>'Valor (Mensal)'!Q167/'Valor (Mensal)'!Q$10*100</f>
        <v>1.2953054609574202</v>
      </c>
      <c r="R167" s="6">
        <f>'Valor (Mensal)'!R167/'Valor (Mensal)'!R$10*100</f>
        <v>1.1099207286389319</v>
      </c>
      <c r="S167" s="6">
        <f>'Valor (Mensal)'!S167/'Valor (Mensal)'!S$10*100</f>
        <v>0.87825117003813991</v>
      </c>
      <c r="T167" s="6">
        <f>'Valor (Mensal)'!T167/'Valor (Mensal)'!T$10*100</f>
        <v>0.86258776015657146</v>
      </c>
      <c r="U167" s="6">
        <f>'Valor (Mensal)'!U167/'Valor (Mensal)'!U$10*100</f>
        <v>0.42275887219990482</v>
      </c>
      <c r="V167" s="6">
        <f>'Valor (Mensal)'!V167/'Valor (Mensal)'!V$10*100</f>
        <v>1.01889605481537</v>
      </c>
      <c r="W167" s="6">
        <f>'Valor (Mensal)'!W167/'Valor (Mensal)'!W$10*100</f>
        <v>0.80768170578503828</v>
      </c>
      <c r="X167" s="6">
        <f>'Valor (Mensal)'!X167/'Valor (Mensal)'!X$10*100</f>
        <v>0.91296828813413022</v>
      </c>
      <c r="Y167" s="6">
        <f>'Valor (Mensal)'!Y167/'Valor (Mensal)'!Y$10*100</f>
        <v>0.57365464583293624</v>
      </c>
      <c r="Z167" s="6">
        <f>'Valor (Mensal)'!Z167/'Valor (Mensal)'!Z$10*100</f>
        <v>0.785537266035229</v>
      </c>
      <c r="AA167" s="6">
        <f>'Valor (Mensal)'!AA167/'Valor (Mensal)'!AA$10*100</f>
        <v>1.6214126788884022</v>
      </c>
      <c r="AB167" s="6">
        <f>'Valor (Mensal)'!AB167/'Valor (Mensal)'!AB$10*100</f>
        <v>1.2727751139992358</v>
      </c>
      <c r="AC167" s="6">
        <f>'Valor (Mensal)'!AC167/'Valor (Mensal)'!AC$10*100</f>
        <v>1.6541186411154212</v>
      </c>
      <c r="AD167" s="6">
        <f>'Valor (Mensal)'!AD167/'Valor (Mensal)'!AD$10*100</f>
        <v>1.4664272095217619</v>
      </c>
      <c r="AE167" s="6">
        <f>'Valor (Mensal)'!AE167/'Valor (Mensal)'!AE$10*100</f>
        <v>0.91710655200207025</v>
      </c>
      <c r="AF167" s="6">
        <f>'Valor (Mensal)'!AF167/'Valor (Mensal)'!AF$10*100</f>
        <v>0.93874433183539963</v>
      </c>
      <c r="AG167" s="6">
        <f>'Valor (Mensal)'!AG167/'Valor (Mensal)'!AG$10*100</f>
        <v>0.82332720460471831</v>
      </c>
      <c r="AH167" s="6">
        <f>'Valor (Mensal)'!AH167/'Valor (Mensal)'!AH$10*100</f>
        <v>0.94852358455938079</v>
      </c>
      <c r="AI167" s="6">
        <f>'Valor (Mensal)'!AI167/'Valor (Mensal)'!AI$10*100</f>
        <v>1.0507895539707675</v>
      </c>
      <c r="AJ167" s="6">
        <f>'Valor (Mensal)'!AJ167/'Valor (Mensal)'!AJ$10*100</f>
        <v>1.036014220447631</v>
      </c>
      <c r="AK167" s="6">
        <f>'Valor (Mensal)'!AK167/'Valor (Mensal)'!AK$10*100</f>
        <v>1.4307235527154423</v>
      </c>
      <c r="AL167" s="6">
        <f>'Valor (Mensal)'!AL167/'Valor (Mensal)'!AL$10*100</f>
        <v>1.6920541418314978</v>
      </c>
      <c r="AM167" s="6">
        <f>'Valor (Mensal)'!AM167/'Valor (Mensal)'!AM$10*100</f>
        <v>1.4474823393051601</v>
      </c>
      <c r="AN167" s="6">
        <f>'Valor (Mensal)'!AN167/'Valor (Mensal)'!AN$10*100</f>
        <v>1.1974685714284354</v>
      </c>
      <c r="AO167" s="6">
        <f>'Valor (Mensal)'!AO167/'Valor (Mensal)'!AO$10*100</f>
        <v>1.4116850744005451</v>
      </c>
      <c r="AP167" s="6">
        <f>'Valor (Mensal)'!AP167/'Valor (Mensal)'!AP$10*100</f>
        <v>1.6316345529785576</v>
      </c>
      <c r="AQ167" s="6">
        <f>'Valor (Mensal)'!AQ167/'Valor (Mensal)'!AQ$10*100</f>
        <v>0.90566063700110755</v>
      </c>
      <c r="AR167" s="6"/>
      <c r="AS167" s="6"/>
      <c r="AT167" s="6"/>
      <c r="AU167" s="6"/>
      <c r="AV167" s="6"/>
      <c r="AW167" s="6"/>
      <c r="AX167" s="6"/>
      <c r="AY167" s="6"/>
    </row>
    <row r="168" spans="2:51" outlineLevel="2" x14ac:dyDescent="0.25">
      <c r="B168" s="4" t="s">
        <v>121</v>
      </c>
      <c r="C168" s="5" t="s">
        <v>291</v>
      </c>
      <c r="D168" s="6">
        <v>0.42501525165043524</v>
      </c>
      <c r="E168" s="6">
        <v>0.57777058493688427</v>
      </c>
      <c r="F168" s="6">
        <v>0.63393955841902117</v>
      </c>
      <c r="G168" s="6">
        <v>0.53290883440251191</v>
      </c>
      <c r="H168" s="6">
        <v>0.30824619375487056</v>
      </c>
      <c r="I168" s="6">
        <v>0.56839152925051839</v>
      </c>
      <c r="J168" s="6">
        <v>0.52851695014903266</v>
      </c>
      <c r="K168" s="6">
        <v>0.56111621618350949</v>
      </c>
      <c r="L168" s="6">
        <v>0.4810047743340975</v>
      </c>
      <c r="M168" s="6">
        <v>0.61077865793553354</v>
      </c>
      <c r="N168" s="6">
        <v>0.81476933904151927</v>
      </c>
      <c r="O168" s="6">
        <v>0.7948065731737316</v>
      </c>
      <c r="P168" s="6">
        <f>'Valor (Mensal)'!P168/'Valor (Mensal)'!P$10*100</f>
        <v>0.46408468790775598</v>
      </c>
      <c r="Q168" s="6">
        <f>'Valor (Mensal)'!Q168/'Valor (Mensal)'!Q$10*100</f>
        <v>0.74785189426900767</v>
      </c>
      <c r="R168" s="6">
        <f>'Valor (Mensal)'!R168/'Valor (Mensal)'!R$10*100</f>
        <v>0.62327270614633024</v>
      </c>
      <c r="S168" s="6">
        <f>'Valor (Mensal)'!S168/'Valor (Mensal)'!S$10*100</f>
        <v>0.46083989676213133</v>
      </c>
      <c r="T168" s="6">
        <f>'Valor (Mensal)'!T168/'Valor (Mensal)'!T$10*100</f>
        <v>0.34842588377638295</v>
      </c>
      <c r="U168" s="6">
        <f>'Valor (Mensal)'!U168/'Valor (Mensal)'!U$10*100</f>
        <v>0.24803112164257379</v>
      </c>
      <c r="V168" s="6">
        <f>'Valor (Mensal)'!V168/'Valor (Mensal)'!V$10*100</f>
        <v>0.62670994171742389</v>
      </c>
      <c r="W168" s="6">
        <f>'Valor (Mensal)'!W168/'Valor (Mensal)'!W$10*100</f>
        <v>0.36170353475713957</v>
      </c>
      <c r="X168" s="6">
        <f>'Valor (Mensal)'!X168/'Valor (Mensal)'!X$10*100</f>
        <v>0.48414303296584577</v>
      </c>
      <c r="Y168" s="6">
        <f>'Valor (Mensal)'!Y168/'Valor (Mensal)'!Y$10*100</f>
        <v>0.34915828547669325</v>
      </c>
      <c r="Z168" s="6">
        <f>'Valor (Mensal)'!Z168/'Valor (Mensal)'!Z$10*100</f>
        <v>0.37424648109554953</v>
      </c>
      <c r="AA168" s="6">
        <f>'Valor (Mensal)'!AA168/'Valor (Mensal)'!AA$10*100</f>
        <v>0.89074901080720903</v>
      </c>
      <c r="AB168" s="6">
        <f>'Valor (Mensal)'!AB168/'Valor (Mensal)'!AB$10*100</f>
        <v>0.48835261129384044</v>
      </c>
      <c r="AC168" s="6">
        <f>'Valor (Mensal)'!AC168/'Valor (Mensal)'!AC$10*100</f>
        <v>0.6526310627897125</v>
      </c>
      <c r="AD168" s="6">
        <f>'Valor (Mensal)'!AD168/'Valor (Mensal)'!AD$10*100</f>
        <v>0.73955475375773694</v>
      </c>
      <c r="AE168" s="6">
        <f>'Valor (Mensal)'!AE168/'Valor (Mensal)'!AE$10*100</f>
        <v>0.58687650465910335</v>
      </c>
      <c r="AF168" s="6">
        <f>'Valor (Mensal)'!AF168/'Valor (Mensal)'!AF$10*100</f>
        <v>0.49221435560271815</v>
      </c>
      <c r="AG168" s="6">
        <f>'Valor (Mensal)'!AG168/'Valor (Mensal)'!AG$10*100</f>
        <v>0.39745280960201917</v>
      </c>
      <c r="AH168" s="6">
        <f>'Valor (Mensal)'!AH168/'Valor (Mensal)'!AH$10*100</f>
        <v>0.46406424653722161</v>
      </c>
      <c r="AI168" s="6">
        <f>'Valor (Mensal)'!AI168/'Valor (Mensal)'!AI$10*100</f>
        <v>0.4975659138832132</v>
      </c>
      <c r="AJ168" s="6">
        <f>'Valor (Mensal)'!AJ168/'Valor (Mensal)'!AJ$10*100</f>
        <v>0.38021979113325571</v>
      </c>
      <c r="AK168" s="6">
        <f>'Valor (Mensal)'!AK168/'Valor (Mensal)'!AK$10*100</f>
        <v>0.79416409762828299</v>
      </c>
      <c r="AL168" s="6">
        <f>'Valor (Mensal)'!AL168/'Valor (Mensal)'!AL$10*100</f>
        <v>0.87949926525004352</v>
      </c>
      <c r="AM168" s="6">
        <f>'Valor (Mensal)'!AM168/'Valor (Mensal)'!AM$10*100</f>
        <v>0.86093861458859544</v>
      </c>
      <c r="AN168" s="6">
        <f>'Valor (Mensal)'!AN168/'Valor (Mensal)'!AN$10*100</f>
        <v>0.50084431461775858</v>
      </c>
      <c r="AO168" s="6">
        <f>'Valor (Mensal)'!AO168/'Valor (Mensal)'!AO$10*100</f>
        <v>0.61325084674203578</v>
      </c>
      <c r="AP168" s="6">
        <f>'Valor (Mensal)'!AP168/'Valor (Mensal)'!AP$10*100</f>
        <v>0.63714705869466459</v>
      </c>
      <c r="AQ168" s="6">
        <f>'Valor (Mensal)'!AQ168/'Valor (Mensal)'!AQ$10*100</f>
        <v>0.60343705942863801</v>
      </c>
      <c r="AR168" s="6"/>
      <c r="AS168" s="6"/>
      <c r="AT168" s="6"/>
      <c r="AU168" s="6"/>
      <c r="AV168" s="6"/>
      <c r="AW168" s="6"/>
      <c r="AX168" s="6"/>
      <c r="AY168" s="6"/>
    </row>
    <row r="169" spans="2:51" ht="31.5" x14ac:dyDescent="0.25">
      <c r="B169" s="10" t="s">
        <v>141</v>
      </c>
      <c r="C169" s="11" t="s">
        <v>292</v>
      </c>
      <c r="D169" s="31">
        <v>4.8107311018457494E-4</v>
      </c>
      <c r="E169" s="31">
        <v>1.2007548320321439E-5</v>
      </c>
      <c r="F169" s="31">
        <v>2.3375179120322528E-4</v>
      </c>
      <c r="G169" s="31">
        <v>6.9195569710594256E-7</v>
      </c>
      <c r="H169" s="31">
        <v>3.7661459384061895E-5</v>
      </c>
      <c r="I169" s="31">
        <v>3.124833805135401E-6</v>
      </c>
      <c r="J169" s="31">
        <v>5.5930045153664383E-6</v>
      </c>
      <c r="K169" s="31">
        <v>1.1626055192026852E-5</v>
      </c>
      <c r="L169" s="31">
        <v>7.3453266259478793E-7</v>
      </c>
      <c r="M169" s="31">
        <v>1.0785084093076843E-6</v>
      </c>
      <c r="N169" s="31">
        <v>0</v>
      </c>
      <c r="O169" s="31">
        <v>0</v>
      </c>
      <c r="P169" s="31">
        <f>'Valor (Mensal)'!P169/'Valor (Mensal)'!P$10*100</f>
        <v>1.9314300478909572E-7</v>
      </c>
      <c r="Q169" s="31">
        <f>'Valor (Mensal)'!Q169/'Valor (Mensal)'!Q$10*100</f>
        <v>0</v>
      </c>
      <c r="R169" s="31">
        <f>'Valor (Mensal)'!R169/'Valor (Mensal)'!R$10*100</f>
        <v>3.5390833216437411E-7</v>
      </c>
      <c r="S169" s="31">
        <f>'Valor (Mensal)'!S169/'Valor (Mensal)'!S$10*100</f>
        <v>2.8870270115513137E-7</v>
      </c>
      <c r="T169" s="31">
        <f>'Valor (Mensal)'!T169/'Valor (Mensal)'!T$10*100</f>
        <v>0</v>
      </c>
      <c r="U169" s="31">
        <f>'Valor (Mensal)'!U169/'Valor (Mensal)'!U$10*100</f>
        <v>4.9702835595838486E-7</v>
      </c>
      <c r="V169" s="31">
        <f>'Valor (Mensal)'!V169/'Valor (Mensal)'!V$10*100</f>
        <v>3.3327435230479879E-5</v>
      </c>
      <c r="W169" s="31">
        <f>'Valor (Mensal)'!W169/'Valor (Mensal)'!W$10*100</f>
        <v>1.4443612588556242E-5</v>
      </c>
      <c r="X169" s="31">
        <f>'Valor (Mensal)'!X169/'Valor (Mensal)'!X$10*100</f>
        <v>0</v>
      </c>
      <c r="Y169" s="31">
        <f>'Valor (Mensal)'!Y169/'Valor (Mensal)'!Y$10*100</f>
        <v>2.7263194134475617E-6</v>
      </c>
      <c r="Z169" s="31">
        <f>'Valor (Mensal)'!Z169/'Valor (Mensal)'!Z$10*100</f>
        <v>3.3483704145891556E-5</v>
      </c>
      <c r="AA169" s="31">
        <f>'Valor (Mensal)'!AA169/'Valor (Mensal)'!AA$10*100</f>
        <v>2.7402799100449178E-4</v>
      </c>
      <c r="AB169" s="31">
        <f>'Valor (Mensal)'!AB169/'Valor (Mensal)'!AB$10*100</f>
        <v>2.0364147087020578E-6</v>
      </c>
      <c r="AC169" s="31">
        <f>'Valor (Mensal)'!AC169/'Valor (Mensal)'!AC$10*100</f>
        <v>0</v>
      </c>
      <c r="AD169" s="31">
        <f>'Valor (Mensal)'!AD169/'Valor (Mensal)'!AD$10*100</f>
        <v>1.3285945804042346E-5</v>
      </c>
      <c r="AE169" s="31">
        <f>'Valor (Mensal)'!AE169/'Valor (Mensal)'!AE$10*100</f>
        <v>3.0344962634862457E-5</v>
      </c>
      <c r="AF169" s="31">
        <f>'Valor (Mensal)'!AF169/'Valor (Mensal)'!AF$10*100</f>
        <v>2.0248283346867853E-7</v>
      </c>
      <c r="AG169" s="31">
        <f>'Valor (Mensal)'!AG169/'Valor (Mensal)'!AG$10*100</f>
        <v>2.0152060935823644E-5</v>
      </c>
      <c r="AH169" s="31">
        <f>'Valor (Mensal)'!AH169/'Valor (Mensal)'!AH$10*100</f>
        <v>1.4822373229684047E-7</v>
      </c>
      <c r="AI169" s="31">
        <f>'Valor (Mensal)'!AI169/'Valor (Mensal)'!AI$10*100</f>
        <v>7.6279487054627326E-6</v>
      </c>
      <c r="AJ169" s="31">
        <f>'Valor (Mensal)'!AJ169/'Valor (Mensal)'!AJ$10*100</f>
        <v>1.4515145731804294E-7</v>
      </c>
      <c r="AK169" s="31">
        <f>'Valor (Mensal)'!AK169/'Valor (Mensal)'!AK$10*100</f>
        <v>2.0892471323268079E-6</v>
      </c>
      <c r="AL169" s="31">
        <f>'Valor (Mensal)'!AL169/'Valor (Mensal)'!AL$10*100</f>
        <v>0</v>
      </c>
      <c r="AM169" s="31">
        <f>'Valor (Mensal)'!AM169/'Valor (Mensal)'!AM$10*100</f>
        <v>2.9707106710156079E-7</v>
      </c>
      <c r="AN169" s="31">
        <f>'Valor (Mensal)'!AN169/'Valor (Mensal)'!AN$10*100</f>
        <v>0</v>
      </c>
      <c r="AO169" s="31">
        <f>'Valor (Mensal)'!AO169/'Valor (Mensal)'!AO$10*100</f>
        <v>1.4294382399201162E-5</v>
      </c>
      <c r="AP169" s="31">
        <f>'Valor (Mensal)'!AP169/'Valor (Mensal)'!AP$10*100</f>
        <v>0</v>
      </c>
      <c r="AQ169" s="31">
        <f>'Valor (Mensal)'!AQ169/'Valor (Mensal)'!AQ$10*100</f>
        <v>0</v>
      </c>
      <c r="AR169" s="31"/>
      <c r="AS169" s="31"/>
      <c r="AT169" s="31"/>
      <c r="AU169" s="31"/>
      <c r="AV169" s="31"/>
      <c r="AW169" s="31"/>
      <c r="AX169" s="31"/>
      <c r="AY169" s="31"/>
    </row>
    <row r="170" spans="2:51" outlineLevel="1" x14ac:dyDescent="0.25">
      <c r="B170" s="16">
        <v>74</v>
      </c>
      <c r="C170" s="17" t="s">
        <v>293</v>
      </c>
      <c r="D170" s="30">
        <v>4.8107311018457494E-4</v>
      </c>
      <c r="E170" s="30">
        <v>1.2007548320321439E-5</v>
      </c>
      <c r="F170" s="30">
        <v>2.3375179120322528E-4</v>
      </c>
      <c r="G170" s="30">
        <v>6.9195569710594256E-7</v>
      </c>
      <c r="H170" s="30">
        <v>3.7661459384061895E-5</v>
      </c>
      <c r="I170" s="30">
        <v>3.124833805135401E-6</v>
      </c>
      <c r="J170" s="30">
        <v>5.5930045153664383E-6</v>
      </c>
      <c r="K170" s="30">
        <v>1.1626055192026852E-5</v>
      </c>
      <c r="L170" s="30">
        <v>7.3453266259478793E-7</v>
      </c>
      <c r="M170" s="30">
        <v>1.0785084093076843E-6</v>
      </c>
      <c r="N170" s="30">
        <v>0</v>
      </c>
      <c r="O170" s="30">
        <v>0</v>
      </c>
      <c r="P170" s="30">
        <f>'Valor (Mensal)'!P170/'Valor (Mensal)'!P$10*100</f>
        <v>1.9314300478909572E-7</v>
      </c>
      <c r="Q170" s="30">
        <f>'Valor (Mensal)'!Q170/'Valor (Mensal)'!Q$10*100</f>
        <v>0</v>
      </c>
      <c r="R170" s="30">
        <f>'Valor (Mensal)'!R170/'Valor (Mensal)'!R$10*100</f>
        <v>3.5390833216437411E-7</v>
      </c>
      <c r="S170" s="30">
        <f>'Valor (Mensal)'!S170/'Valor (Mensal)'!S$10*100</f>
        <v>2.8870270115513137E-7</v>
      </c>
      <c r="T170" s="30">
        <f>'Valor (Mensal)'!T170/'Valor (Mensal)'!T$10*100</f>
        <v>0</v>
      </c>
      <c r="U170" s="30">
        <f>'Valor (Mensal)'!U170/'Valor (Mensal)'!U$10*100</f>
        <v>4.9702835595838486E-7</v>
      </c>
      <c r="V170" s="30">
        <f>'Valor (Mensal)'!V170/'Valor (Mensal)'!V$10*100</f>
        <v>3.3327435230479879E-5</v>
      </c>
      <c r="W170" s="30">
        <f>'Valor (Mensal)'!W170/'Valor (Mensal)'!W$10*100</f>
        <v>1.4443612588556242E-5</v>
      </c>
      <c r="X170" s="30">
        <f>'Valor (Mensal)'!X170/'Valor (Mensal)'!X$10*100</f>
        <v>0</v>
      </c>
      <c r="Y170" s="30">
        <f>'Valor (Mensal)'!Y170/'Valor (Mensal)'!Y$10*100</f>
        <v>2.7263194134475617E-6</v>
      </c>
      <c r="Z170" s="30">
        <f>'Valor (Mensal)'!Z170/'Valor (Mensal)'!Z$10*100</f>
        <v>3.3483704145891556E-5</v>
      </c>
      <c r="AA170" s="30">
        <f>'Valor (Mensal)'!AA170/'Valor (Mensal)'!AA$10*100</f>
        <v>2.7402799100449178E-4</v>
      </c>
      <c r="AB170" s="30">
        <f>'Valor (Mensal)'!AB170/'Valor (Mensal)'!AB$10*100</f>
        <v>2.0364147087020578E-6</v>
      </c>
      <c r="AC170" s="30">
        <f>'Valor (Mensal)'!AC170/'Valor (Mensal)'!AC$10*100</f>
        <v>0</v>
      </c>
      <c r="AD170" s="30">
        <f>'Valor (Mensal)'!AD170/'Valor (Mensal)'!AD$10*100</f>
        <v>1.3285945804042346E-5</v>
      </c>
      <c r="AE170" s="30">
        <f>'Valor (Mensal)'!AE170/'Valor (Mensal)'!AE$10*100</f>
        <v>3.0344962634862457E-5</v>
      </c>
      <c r="AF170" s="30">
        <f>'Valor (Mensal)'!AF170/'Valor (Mensal)'!AF$10*100</f>
        <v>2.0248283346867853E-7</v>
      </c>
      <c r="AG170" s="30">
        <f>'Valor (Mensal)'!AG170/'Valor (Mensal)'!AG$10*100</f>
        <v>2.0152060935823644E-5</v>
      </c>
      <c r="AH170" s="30">
        <f>'Valor (Mensal)'!AH170/'Valor (Mensal)'!AH$10*100</f>
        <v>1.4822373229684047E-7</v>
      </c>
      <c r="AI170" s="30">
        <f>'Valor (Mensal)'!AI170/'Valor (Mensal)'!AI$10*100</f>
        <v>7.6279487054627326E-6</v>
      </c>
      <c r="AJ170" s="30">
        <f>'Valor (Mensal)'!AJ170/'Valor (Mensal)'!AJ$10*100</f>
        <v>1.4515145731804294E-7</v>
      </c>
      <c r="AK170" s="30">
        <f>'Valor (Mensal)'!AK170/'Valor (Mensal)'!AK$10*100</f>
        <v>2.0892471323268079E-6</v>
      </c>
      <c r="AL170" s="30">
        <f>'Valor (Mensal)'!AL170/'Valor (Mensal)'!AL$10*100</f>
        <v>0</v>
      </c>
      <c r="AM170" s="30">
        <f>'Valor (Mensal)'!AM170/'Valor (Mensal)'!AM$10*100</f>
        <v>2.9707106710156079E-7</v>
      </c>
      <c r="AN170" s="30">
        <f>'Valor (Mensal)'!AN170/'Valor (Mensal)'!AN$10*100</f>
        <v>0</v>
      </c>
      <c r="AO170" s="30">
        <f>'Valor (Mensal)'!AO170/'Valor (Mensal)'!AO$10*100</f>
        <v>1.4294382399201162E-5</v>
      </c>
      <c r="AP170" s="30">
        <f>'Valor (Mensal)'!AP170/'Valor (Mensal)'!AP$10*100</f>
        <v>0</v>
      </c>
      <c r="AQ170" s="30">
        <f>'Valor (Mensal)'!AQ170/'Valor (Mensal)'!AQ$10*100</f>
        <v>0</v>
      </c>
      <c r="AR170" s="30"/>
      <c r="AS170" s="30"/>
      <c r="AT170" s="30"/>
      <c r="AU170" s="30"/>
      <c r="AV170" s="30"/>
      <c r="AW170" s="30"/>
      <c r="AX170" s="30"/>
      <c r="AY170" s="30"/>
    </row>
    <row r="171" spans="2:51" ht="22.5" outlineLevel="2" x14ac:dyDescent="0.25">
      <c r="B171" s="4" t="s">
        <v>122</v>
      </c>
      <c r="C171" s="5" t="s">
        <v>294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f>'Valor (Mensal)'!P171/'Valor (Mensal)'!P$10*100</f>
        <v>0</v>
      </c>
      <c r="Q171" s="6">
        <f>'Valor (Mensal)'!Q171/'Valor (Mensal)'!Q$10*100</f>
        <v>0</v>
      </c>
      <c r="R171" s="6">
        <f>'Valor (Mensal)'!R171/'Valor (Mensal)'!R$10*100</f>
        <v>0</v>
      </c>
      <c r="S171" s="6">
        <f>'Valor (Mensal)'!S171/'Valor (Mensal)'!S$10*100</f>
        <v>0</v>
      </c>
      <c r="T171" s="6">
        <f>'Valor (Mensal)'!T171/'Valor (Mensal)'!T$10*100</f>
        <v>0</v>
      </c>
      <c r="U171" s="6">
        <f>'Valor (Mensal)'!U171/'Valor (Mensal)'!U$10*100</f>
        <v>0</v>
      </c>
      <c r="V171" s="6">
        <f>'Valor (Mensal)'!V171/'Valor (Mensal)'!V$10*100</f>
        <v>0</v>
      </c>
      <c r="W171" s="6">
        <f>'Valor (Mensal)'!W171/'Valor (Mensal)'!W$10*100</f>
        <v>0</v>
      </c>
      <c r="X171" s="6">
        <f>'Valor (Mensal)'!X171/'Valor (Mensal)'!X$10*100</f>
        <v>0</v>
      </c>
      <c r="Y171" s="6">
        <f>'Valor (Mensal)'!Y171/'Valor (Mensal)'!Y$10*100</f>
        <v>0</v>
      </c>
      <c r="Z171" s="6">
        <f>'Valor (Mensal)'!Z171/'Valor (Mensal)'!Z$10*100</f>
        <v>0</v>
      </c>
      <c r="AA171" s="6">
        <f>'Valor (Mensal)'!AA171/'Valor (Mensal)'!AA$10*100</f>
        <v>0</v>
      </c>
      <c r="AB171" s="6">
        <f>'Valor (Mensal)'!AB171/'Valor (Mensal)'!AB$10*100</f>
        <v>0</v>
      </c>
      <c r="AC171" s="6">
        <f>'Valor (Mensal)'!AC171/'Valor (Mensal)'!AC$10*100</f>
        <v>0</v>
      </c>
      <c r="AD171" s="6">
        <f>'Valor (Mensal)'!AD171/'Valor (Mensal)'!AD$10*100</f>
        <v>0</v>
      </c>
      <c r="AE171" s="6">
        <f>'Valor (Mensal)'!AE171/'Valor (Mensal)'!AE$10*100</f>
        <v>0</v>
      </c>
      <c r="AF171" s="6">
        <f>'Valor (Mensal)'!AF171/'Valor (Mensal)'!AF$10*100</f>
        <v>0</v>
      </c>
      <c r="AG171" s="6">
        <f>'Valor (Mensal)'!AG171/'Valor (Mensal)'!AG$10*100</f>
        <v>0</v>
      </c>
      <c r="AH171" s="6">
        <f>'Valor (Mensal)'!AH171/'Valor (Mensal)'!AH$10*100</f>
        <v>0</v>
      </c>
      <c r="AI171" s="6">
        <f>'Valor (Mensal)'!AI171/'Valor (Mensal)'!AI$10*100</f>
        <v>0</v>
      </c>
      <c r="AJ171" s="6">
        <f>'Valor (Mensal)'!AJ171/'Valor (Mensal)'!AJ$10*100</f>
        <v>0</v>
      </c>
      <c r="AK171" s="6">
        <f>'Valor (Mensal)'!AK171/'Valor (Mensal)'!AK$10*100</f>
        <v>0</v>
      </c>
      <c r="AL171" s="6">
        <f>'Valor (Mensal)'!AL171/'Valor (Mensal)'!AL$10*100</f>
        <v>0</v>
      </c>
      <c r="AM171" s="6">
        <f>'Valor (Mensal)'!AM171/'Valor (Mensal)'!AM$10*100</f>
        <v>0</v>
      </c>
      <c r="AN171" s="6">
        <f>'Valor (Mensal)'!AN171/'Valor (Mensal)'!AN$10*100</f>
        <v>0</v>
      </c>
      <c r="AO171" s="6">
        <f>'Valor (Mensal)'!AO171/'Valor (Mensal)'!AO$10*100</f>
        <v>0</v>
      </c>
      <c r="AP171" s="6">
        <f>'Valor (Mensal)'!AP171/'Valor (Mensal)'!AP$10*100</f>
        <v>0</v>
      </c>
      <c r="AQ171" s="6">
        <f>'Valor (Mensal)'!AQ171/'Valor (Mensal)'!AQ$10*100</f>
        <v>0</v>
      </c>
      <c r="AR171" s="6"/>
      <c r="AS171" s="6"/>
      <c r="AT171" s="6"/>
      <c r="AU171" s="6"/>
      <c r="AV171" s="6"/>
      <c r="AW171" s="6"/>
      <c r="AX171" s="6"/>
      <c r="AY171" s="6"/>
    </row>
    <row r="172" spans="2:51" ht="22.5" outlineLevel="2" x14ac:dyDescent="0.25">
      <c r="B172" s="4" t="s">
        <v>123</v>
      </c>
      <c r="C172" s="5" t="s">
        <v>295</v>
      </c>
      <c r="D172" s="6">
        <v>4.8107311018457494E-4</v>
      </c>
      <c r="E172" s="6">
        <v>1.2007548320321439E-5</v>
      </c>
      <c r="F172" s="6">
        <v>2.3375179120322528E-4</v>
      </c>
      <c r="G172" s="6">
        <v>6.9195569710594256E-7</v>
      </c>
      <c r="H172" s="6">
        <v>3.7661459384061895E-5</v>
      </c>
      <c r="I172" s="6">
        <v>3.124833805135401E-6</v>
      </c>
      <c r="J172" s="6">
        <v>5.5930045153664383E-6</v>
      </c>
      <c r="K172" s="6">
        <v>1.1626055192026852E-5</v>
      </c>
      <c r="L172" s="6">
        <v>7.3453266259478793E-7</v>
      </c>
      <c r="M172" s="6">
        <v>1.0785084093076843E-6</v>
      </c>
      <c r="N172" s="6">
        <v>0</v>
      </c>
      <c r="O172" s="6">
        <v>0</v>
      </c>
      <c r="P172" s="6">
        <f>'Valor (Mensal)'!P172/'Valor (Mensal)'!P$10*100</f>
        <v>1.9314300478909572E-7</v>
      </c>
      <c r="Q172" s="6">
        <f>'Valor (Mensal)'!Q172/'Valor (Mensal)'!Q$10*100</f>
        <v>0</v>
      </c>
      <c r="R172" s="6">
        <f>'Valor (Mensal)'!R172/'Valor (Mensal)'!R$10*100</f>
        <v>3.5390833216437411E-7</v>
      </c>
      <c r="S172" s="6">
        <f>'Valor (Mensal)'!S172/'Valor (Mensal)'!S$10*100</f>
        <v>2.8870270115513137E-7</v>
      </c>
      <c r="T172" s="6">
        <f>'Valor (Mensal)'!T172/'Valor (Mensal)'!T$10*100</f>
        <v>0</v>
      </c>
      <c r="U172" s="6">
        <f>'Valor (Mensal)'!U172/'Valor (Mensal)'!U$10*100</f>
        <v>4.9702835595838486E-7</v>
      </c>
      <c r="V172" s="6">
        <f>'Valor (Mensal)'!V172/'Valor (Mensal)'!V$10*100</f>
        <v>3.3327435230479879E-5</v>
      </c>
      <c r="W172" s="6">
        <f>'Valor (Mensal)'!W172/'Valor (Mensal)'!W$10*100</f>
        <v>1.4443612588556242E-5</v>
      </c>
      <c r="X172" s="6">
        <f>'Valor (Mensal)'!X172/'Valor (Mensal)'!X$10*100</f>
        <v>0</v>
      </c>
      <c r="Y172" s="6">
        <f>'Valor (Mensal)'!Y172/'Valor (Mensal)'!Y$10*100</f>
        <v>2.7263194134475617E-6</v>
      </c>
      <c r="Z172" s="6">
        <f>'Valor (Mensal)'!Z172/'Valor (Mensal)'!Z$10*100</f>
        <v>3.3483704145891556E-5</v>
      </c>
      <c r="AA172" s="6">
        <f>'Valor (Mensal)'!AA172/'Valor (Mensal)'!AA$10*100</f>
        <v>2.7402799100449178E-4</v>
      </c>
      <c r="AB172" s="6">
        <f>'Valor (Mensal)'!AB172/'Valor (Mensal)'!AB$10*100</f>
        <v>2.0364147087020578E-6</v>
      </c>
      <c r="AC172" s="6">
        <f>'Valor (Mensal)'!AC172/'Valor (Mensal)'!AC$10*100</f>
        <v>0</v>
      </c>
      <c r="AD172" s="6">
        <f>'Valor (Mensal)'!AD172/'Valor (Mensal)'!AD$10*100</f>
        <v>1.3285945804042346E-5</v>
      </c>
      <c r="AE172" s="6">
        <f>'Valor (Mensal)'!AE172/'Valor (Mensal)'!AE$10*100</f>
        <v>3.0344962634862457E-5</v>
      </c>
      <c r="AF172" s="6">
        <f>'Valor (Mensal)'!AF172/'Valor (Mensal)'!AF$10*100</f>
        <v>2.0248283346867853E-7</v>
      </c>
      <c r="AG172" s="6">
        <f>'Valor (Mensal)'!AG172/'Valor (Mensal)'!AG$10*100</f>
        <v>2.0152060935823644E-5</v>
      </c>
      <c r="AH172" s="6">
        <f>'Valor (Mensal)'!AH172/'Valor (Mensal)'!AH$10*100</f>
        <v>1.4822373229684047E-7</v>
      </c>
      <c r="AI172" s="6">
        <f>'Valor (Mensal)'!AI172/'Valor (Mensal)'!AI$10*100</f>
        <v>7.6279487054627326E-6</v>
      </c>
      <c r="AJ172" s="6">
        <f>'Valor (Mensal)'!AJ172/'Valor (Mensal)'!AJ$10*100</f>
        <v>1.4515145731804294E-7</v>
      </c>
      <c r="AK172" s="6">
        <f>'Valor (Mensal)'!AK172/'Valor (Mensal)'!AK$10*100</f>
        <v>2.0892471323268079E-6</v>
      </c>
      <c r="AL172" s="6">
        <f>'Valor (Mensal)'!AL172/'Valor (Mensal)'!AL$10*100</f>
        <v>0</v>
      </c>
      <c r="AM172" s="6">
        <f>'Valor (Mensal)'!AM172/'Valor (Mensal)'!AM$10*100</f>
        <v>2.9707106710156079E-7</v>
      </c>
      <c r="AN172" s="6">
        <f>'Valor (Mensal)'!AN172/'Valor (Mensal)'!AN$10*100</f>
        <v>0</v>
      </c>
      <c r="AO172" s="6">
        <f>'Valor (Mensal)'!AO172/'Valor (Mensal)'!AO$10*100</f>
        <v>1.4294382399201162E-5</v>
      </c>
      <c r="AP172" s="6">
        <f>'Valor (Mensal)'!AP172/'Valor (Mensal)'!AP$10*100</f>
        <v>0</v>
      </c>
      <c r="AQ172" s="6">
        <f>'Valor (Mensal)'!AQ172/'Valor (Mensal)'!AQ$10*100</f>
        <v>0</v>
      </c>
      <c r="AR172" s="6"/>
      <c r="AS172" s="6"/>
      <c r="AT172" s="6"/>
      <c r="AU172" s="6"/>
      <c r="AV172" s="6"/>
      <c r="AW172" s="6"/>
      <c r="AX172" s="6"/>
      <c r="AY172" s="6"/>
    </row>
    <row r="173" spans="2:51" ht="22.5" outlineLevel="2" x14ac:dyDescent="0.25">
      <c r="B173" s="4" t="s">
        <v>124</v>
      </c>
      <c r="C173" s="5" t="s">
        <v>296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f>'Valor (Mensal)'!P173/'Valor (Mensal)'!P$10*100</f>
        <v>0</v>
      </c>
      <c r="Q173" s="6">
        <f>'Valor (Mensal)'!Q173/'Valor (Mensal)'!Q$10*100</f>
        <v>0</v>
      </c>
      <c r="R173" s="6">
        <f>'Valor (Mensal)'!R173/'Valor (Mensal)'!R$10*100</f>
        <v>0</v>
      </c>
      <c r="S173" s="6">
        <f>'Valor (Mensal)'!S173/'Valor (Mensal)'!S$10*100</f>
        <v>0</v>
      </c>
      <c r="T173" s="6">
        <f>'Valor (Mensal)'!T173/'Valor (Mensal)'!T$10*100</f>
        <v>0</v>
      </c>
      <c r="U173" s="6">
        <f>'Valor (Mensal)'!U173/'Valor (Mensal)'!U$10*100</f>
        <v>0</v>
      </c>
      <c r="V173" s="6">
        <f>'Valor (Mensal)'!V173/'Valor (Mensal)'!V$10*100</f>
        <v>0</v>
      </c>
      <c r="W173" s="6">
        <f>'Valor (Mensal)'!W173/'Valor (Mensal)'!W$10*100</f>
        <v>0</v>
      </c>
      <c r="X173" s="6">
        <f>'Valor (Mensal)'!X173/'Valor (Mensal)'!X$10*100</f>
        <v>0</v>
      </c>
      <c r="Y173" s="6">
        <f>'Valor (Mensal)'!Y173/'Valor (Mensal)'!Y$10*100</f>
        <v>0</v>
      </c>
      <c r="Z173" s="6">
        <f>'Valor (Mensal)'!Z173/'Valor (Mensal)'!Z$10*100</f>
        <v>0</v>
      </c>
      <c r="AA173" s="6">
        <f>'Valor (Mensal)'!AA173/'Valor (Mensal)'!AA$10*100</f>
        <v>0</v>
      </c>
      <c r="AB173" s="6">
        <f>'Valor (Mensal)'!AB173/'Valor (Mensal)'!AB$10*100</f>
        <v>0</v>
      </c>
      <c r="AC173" s="6">
        <f>'Valor (Mensal)'!AC173/'Valor (Mensal)'!AC$10*100</f>
        <v>0</v>
      </c>
      <c r="AD173" s="6">
        <f>'Valor (Mensal)'!AD173/'Valor (Mensal)'!AD$10*100</f>
        <v>0</v>
      </c>
      <c r="AE173" s="6">
        <f>'Valor (Mensal)'!AE173/'Valor (Mensal)'!AE$10*100</f>
        <v>0</v>
      </c>
      <c r="AF173" s="6">
        <f>'Valor (Mensal)'!AF173/'Valor (Mensal)'!AF$10*100</f>
        <v>0</v>
      </c>
      <c r="AG173" s="6">
        <f>'Valor (Mensal)'!AG173/'Valor (Mensal)'!AG$10*100</f>
        <v>0</v>
      </c>
      <c r="AH173" s="6">
        <f>'Valor (Mensal)'!AH173/'Valor (Mensal)'!AH$10*100</f>
        <v>0</v>
      </c>
      <c r="AI173" s="6">
        <f>'Valor (Mensal)'!AI173/'Valor (Mensal)'!AI$10*100</f>
        <v>0</v>
      </c>
      <c r="AJ173" s="6">
        <f>'Valor (Mensal)'!AJ173/'Valor (Mensal)'!AJ$10*100</f>
        <v>0</v>
      </c>
      <c r="AK173" s="6">
        <f>'Valor (Mensal)'!AK173/'Valor (Mensal)'!AK$10*100</f>
        <v>0</v>
      </c>
      <c r="AL173" s="6">
        <f>'Valor (Mensal)'!AL173/'Valor (Mensal)'!AL$10*100</f>
        <v>0</v>
      </c>
      <c r="AM173" s="6">
        <f>'Valor (Mensal)'!AM173/'Valor (Mensal)'!AM$10*100</f>
        <v>0</v>
      </c>
      <c r="AN173" s="6">
        <f>'Valor (Mensal)'!AN173/'Valor (Mensal)'!AN$10*100</f>
        <v>0</v>
      </c>
      <c r="AO173" s="6">
        <f>'Valor (Mensal)'!AO173/'Valor (Mensal)'!AO$10*100</f>
        <v>0</v>
      </c>
      <c r="AP173" s="6">
        <f>'Valor (Mensal)'!AP173/'Valor (Mensal)'!AP$10*100</f>
        <v>0</v>
      </c>
      <c r="AQ173" s="6">
        <f>'Valor (Mensal)'!AQ173/'Valor (Mensal)'!AQ$10*100</f>
        <v>0</v>
      </c>
      <c r="AR173" s="6"/>
      <c r="AS173" s="6"/>
      <c r="AT173" s="6"/>
      <c r="AU173" s="6"/>
      <c r="AV173" s="6"/>
      <c r="AW173" s="6"/>
      <c r="AX173" s="6"/>
      <c r="AY173" s="6"/>
    </row>
    <row r="174" spans="2:51" outlineLevel="2" x14ac:dyDescent="0.25">
      <c r="B174" s="4" t="s">
        <v>125</v>
      </c>
      <c r="C174" s="5" t="s">
        <v>297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f>'Valor (Mensal)'!P174/'Valor (Mensal)'!P$10*100</f>
        <v>0</v>
      </c>
      <c r="Q174" s="6">
        <f>'Valor (Mensal)'!Q174/'Valor (Mensal)'!Q$10*100</f>
        <v>0</v>
      </c>
      <c r="R174" s="6">
        <f>'Valor (Mensal)'!R174/'Valor (Mensal)'!R$10*100</f>
        <v>0</v>
      </c>
      <c r="S174" s="6">
        <f>'Valor (Mensal)'!S174/'Valor (Mensal)'!S$10*100</f>
        <v>0</v>
      </c>
      <c r="T174" s="6">
        <f>'Valor (Mensal)'!T174/'Valor (Mensal)'!T$10*100</f>
        <v>0</v>
      </c>
      <c r="U174" s="6">
        <f>'Valor (Mensal)'!U174/'Valor (Mensal)'!U$10*100</f>
        <v>0</v>
      </c>
      <c r="V174" s="6">
        <f>'Valor (Mensal)'!V174/'Valor (Mensal)'!V$10*100</f>
        <v>0</v>
      </c>
      <c r="W174" s="6">
        <f>'Valor (Mensal)'!W174/'Valor (Mensal)'!W$10*100</f>
        <v>0</v>
      </c>
      <c r="X174" s="6">
        <f>'Valor (Mensal)'!X174/'Valor (Mensal)'!X$10*100</f>
        <v>0</v>
      </c>
      <c r="Y174" s="6">
        <f>'Valor (Mensal)'!Y174/'Valor (Mensal)'!Y$10*100</f>
        <v>0</v>
      </c>
      <c r="Z174" s="6">
        <f>'Valor (Mensal)'!Z174/'Valor (Mensal)'!Z$10*100</f>
        <v>0</v>
      </c>
      <c r="AA174" s="6">
        <f>'Valor (Mensal)'!AA174/'Valor (Mensal)'!AA$10*100</f>
        <v>0</v>
      </c>
      <c r="AB174" s="6">
        <f>'Valor (Mensal)'!AB174/'Valor (Mensal)'!AB$10*100</f>
        <v>0</v>
      </c>
      <c r="AC174" s="6">
        <f>'Valor (Mensal)'!AC174/'Valor (Mensal)'!AC$10*100</f>
        <v>0</v>
      </c>
      <c r="AD174" s="6">
        <f>'Valor (Mensal)'!AD174/'Valor (Mensal)'!AD$10*100</f>
        <v>0</v>
      </c>
      <c r="AE174" s="6">
        <f>'Valor (Mensal)'!AE174/'Valor (Mensal)'!AE$10*100</f>
        <v>0</v>
      </c>
      <c r="AF174" s="6">
        <f>'Valor (Mensal)'!AF174/'Valor (Mensal)'!AF$10*100</f>
        <v>0</v>
      </c>
      <c r="AG174" s="6">
        <f>'Valor (Mensal)'!AG174/'Valor (Mensal)'!AG$10*100</f>
        <v>0</v>
      </c>
      <c r="AH174" s="6">
        <f>'Valor (Mensal)'!AH174/'Valor (Mensal)'!AH$10*100</f>
        <v>0</v>
      </c>
      <c r="AI174" s="6">
        <f>'Valor (Mensal)'!AI174/'Valor (Mensal)'!AI$10*100</f>
        <v>0</v>
      </c>
      <c r="AJ174" s="6">
        <f>'Valor (Mensal)'!AJ174/'Valor (Mensal)'!AJ$10*100</f>
        <v>0</v>
      </c>
      <c r="AK174" s="6">
        <f>'Valor (Mensal)'!AK174/'Valor (Mensal)'!AK$10*100</f>
        <v>0</v>
      </c>
      <c r="AL174" s="6">
        <f>'Valor (Mensal)'!AL174/'Valor (Mensal)'!AL$10*100</f>
        <v>0</v>
      </c>
      <c r="AM174" s="6">
        <f>'Valor (Mensal)'!AM174/'Valor (Mensal)'!AM$10*100</f>
        <v>0</v>
      </c>
      <c r="AN174" s="6">
        <f>'Valor (Mensal)'!AN174/'Valor (Mensal)'!AN$10*100</f>
        <v>0</v>
      </c>
      <c r="AO174" s="6">
        <f>'Valor (Mensal)'!AO174/'Valor (Mensal)'!AO$10*100</f>
        <v>0</v>
      </c>
      <c r="AP174" s="6">
        <f>'Valor (Mensal)'!AP174/'Valor (Mensal)'!AP$10*100</f>
        <v>0</v>
      </c>
      <c r="AQ174" s="6">
        <f>'Valor (Mensal)'!AQ174/'Valor (Mensal)'!AQ$10*100</f>
        <v>0</v>
      </c>
      <c r="AR174" s="6"/>
      <c r="AS174" s="6"/>
      <c r="AT174" s="6"/>
      <c r="AU174" s="6"/>
      <c r="AV174" s="6"/>
      <c r="AW174" s="6"/>
      <c r="AX174" s="6"/>
      <c r="AY174" s="6"/>
    </row>
    <row r="175" spans="2:51" outlineLevel="2" x14ac:dyDescent="0.25">
      <c r="B175" s="4" t="s">
        <v>126</v>
      </c>
      <c r="C175" s="5" t="s">
        <v>298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f>'Valor (Mensal)'!P175/'Valor (Mensal)'!P$10*100</f>
        <v>0</v>
      </c>
      <c r="Q175" s="6">
        <f>'Valor (Mensal)'!Q175/'Valor (Mensal)'!Q$10*100</f>
        <v>0</v>
      </c>
      <c r="R175" s="6">
        <f>'Valor (Mensal)'!R175/'Valor (Mensal)'!R$10*100</f>
        <v>0</v>
      </c>
      <c r="S175" s="6">
        <f>'Valor (Mensal)'!S175/'Valor (Mensal)'!S$10*100</f>
        <v>0</v>
      </c>
      <c r="T175" s="6">
        <f>'Valor (Mensal)'!T175/'Valor (Mensal)'!T$10*100</f>
        <v>0</v>
      </c>
      <c r="U175" s="6">
        <f>'Valor (Mensal)'!U175/'Valor (Mensal)'!U$10*100</f>
        <v>0</v>
      </c>
      <c r="V175" s="6">
        <f>'Valor (Mensal)'!V175/'Valor (Mensal)'!V$10*100</f>
        <v>0</v>
      </c>
      <c r="W175" s="6">
        <f>'Valor (Mensal)'!W175/'Valor (Mensal)'!W$10*100</f>
        <v>0</v>
      </c>
      <c r="X175" s="6">
        <f>'Valor (Mensal)'!X175/'Valor (Mensal)'!X$10*100</f>
        <v>0</v>
      </c>
      <c r="Y175" s="6">
        <f>'Valor (Mensal)'!Y175/'Valor (Mensal)'!Y$10*100</f>
        <v>0</v>
      </c>
      <c r="Z175" s="6">
        <f>'Valor (Mensal)'!Z175/'Valor (Mensal)'!Z$10*100</f>
        <v>0</v>
      </c>
      <c r="AA175" s="6">
        <f>'Valor (Mensal)'!AA175/'Valor (Mensal)'!AA$10*100</f>
        <v>0</v>
      </c>
      <c r="AB175" s="6">
        <f>'Valor (Mensal)'!AB175/'Valor (Mensal)'!AB$10*100</f>
        <v>0</v>
      </c>
      <c r="AC175" s="6">
        <f>'Valor (Mensal)'!AC175/'Valor (Mensal)'!AC$10*100</f>
        <v>0</v>
      </c>
      <c r="AD175" s="6">
        <f>'Valor (Mensal)'!AD175/'Valor (Mensal)'!AD$10*100</f>
        <v>0</v>
      </c>
      <c r="AE175" s="6">
        <f>'Valor (Mensal)'!AE175/'Valor (Mensal)'!AE$10*100</f>
        <v>0</v>
      </c>
      <c r="AF175" s="6">
        <f>'Valor (Mensal)'!AF175/'Valor (Mensal)'!AF$10*100</f>
        <v>0</v>
      </c>
      <c r="AG175" s="6">
        <f>'Valor (Mensal)'!AG175/'Valor (Mensal)'!AG$10*100</f>
        <v>0</v>
      </c>
      <c r="AH175" s="6">
        <f>'Valor (Mensal)'!AH175/'Valor (Mensal)'!AH$10*100</f>
        <v>0</v>
      </c>
      <c r="AI175" s="6">
        <f>'Valor (Mensal)'!AI175/'Valor (Mensal)'!AI$10*100</f>
        <v>0</v>
      </c>
      <c r="AJ175" s="6">
        <f>'Valor (Mensal)'!AJ175/'Valor (Mensal)'!AJ$10*100</f>
        <v>0</v>
      </c>
      <c r="AK175" s="6">
        <f>'Valor (Mensal)'!AK175/'Valor (Mensal)'!AK$10*100</f>
        <v>0</v>
      </c>
      <c r="AL175" s="6">
        <f>'Valor (Mensal)'!AL175/'Valor (Mensal)'!AL$10*100</f>
        <v>0</v>
      </c>
      <c r="AM175" s="6">
        <f>'Valor (Mensal)'!AM175/'Valor (Mensal)'!AM$10*100</f>
        <v>0</v>
      </c>
      <c r="AN175" s="6">
        <f>'Valor (Mensal)'!AN175/'Valor (Mensal)'!AN$10*100</f>
        <v>0</v>
      </c>
      <c r="AO175" s="6">
        <f>'Valor (Mensal)'!AO175/'Valor (Mensal)'!AO$10*100</f>
        <v>0</v>
      </c>
      <c r="AP175" s="6">
        <f>'Valor (Mensal)'!AP175/'Valor (Mensal)'!AP$10*100</f>
        <v>0</v>
      </c>
      <c r="AQ175" s="6">
        <f>'Valor (Mensal)'!AQ175/'Valor (Mensal)'!AQ$10*100</f>
        <v>0</v>
      </c>
      <c r="AR175" s="6"/>
      <c r="AS175" s="6"/>
      <c r="AT175" s="6"/>
      <c r="AU175" s="6"/>
      <c r="AV175" s="6"/>
      <c r="AW175" s="6"/>
      <c r="AX175" s="6"/>
      <c r="AY175" s="6"/>
    </row>
    <row r="176" spans="2:51" outlineLevel="2" x14ac:dyDescent="0.25">
      <c r="B176" s="4" t="s">
        <v>127</v>
      </c>
      <c r="C176" s="5" t="s">
        <v>299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f>'Valor (Mensal)'!P176/'Valor (Mensal)'!P$10*100</f>
        <v>0</v>
      </c>
      <c r="Q176" s="6">
        <f>'Valor (Mensal)'!Q176/'Valor (Mensal)'!Q$10*100</f>
        <v>0</v>
      </c>
      <c r="R176" s="6">
        <f>'Valor (Mensal)'!R176/'Valor (Mensal)'!R$10*100</f>
        <v>0</v>
      </c>
      <c r="S176" s="6">
        <f>'Valor (Mensal)'!S176/'Valor (Mensal)'!S$10*100</f>
        <v>0</v>
      </c>
      <c r="T176" s="6">
        <f>'Valor (Mensal)'!T176/'Valor (Mensal)'!T$10*100</f>
        <v>0</v>
      </c>
      <c r="U176" s="6">
        <f>'Valor (Mensal)'!U176/'Valor (Mensal)'!U$10*100</f>
        <v>0</v>
      </c>
      <c r="V176" s="6">
        <f>'Valor (Mensal)'!V176/'Valor (Mensal)'!V$10*100</f>
        <v>0</v>
      </c>
      <c r="W176" s="6">
        <f>'Valor (Mensal)'!W176/'Valor (Mensal)'!W$10*100</f>
        <v>0</v>
      </c>
      <c r="X176" s="6">
        <f>'Valor (Mensal)'!X176/'Valor (Mensal)'!X$10*100</f>
        <v>0</v>
      </c>
      <c r="Y176" s="6">
        <f>'Valor (Mensal)'!Y176/'Valor (Mensal)'!Y$10*100</f>
        <v>0</v>
      </c>
      <c r="Z176" s="6">
        <f>'Valor (Mensal)'!Z176/'Valor (Mensal)'!Z$10*100</f>
        <v>0</v>
      </c>
      <c r="AA176" s="6">
        <f>'Valor (Mensal)'!AA176/'Valor (Mensal)'!AA$10*100</f>
        <v>0</v>
      </c>
      <c r="AB176" s="6">
        <f>'Valor (Mensal)'!AB176/'Valor (Mensal)'!AB$10*100</f>
        <v>0</v>
      </c>
      <c r="AC176" s="6">
        <f>'Valor (Mensal)'!AC176/'Valor (Mensal)'!AC$10*100</f>
        <v>0</v>
      </c>
      <c r="AD176" s="6">
        <f>'Valor (Mensal)'!AD176/'Valor (Mensal)'!AD$10*100</f>
        <v>0</v>
      </c>
      <c r="AE176" s="6">
        <f>'Valor (Mensal)'!AE176/'Valor (Mensal)'!AE$10*100</f>
        <v>0</v>
      </c>
      <c r="AF176" s="6">
        <f>'Valor (Mensal)'!AF176/'Valor (Mensal)'!AF$10*100</f>
        <v>0</v>
      </c>
      <c r="AG176" s="6">
        <f>'Valor (Mensal)'!AG176/'Valor (Mensal)'!AG$10*100</f>
        <v>0</v>
      </c>
      <c r="AH176" s="6">
        <f>'Valor (Mensal)'!AH176/'Valor (Mensal)'!AH$10*100</f>
        <v>0</v>
      </c>
      <c r="AI176" s="6">
        <f>'Valor (Mensal)'!AI176/'Valor (Mensal)'!AI$10*100</f>
        <v>0</v>
      </c>
      <c r="AJ176" s="6">
        <f>'Valor (Mensal)'!AJ176/'Valor (Mensal)'!AJ$10*100</f>
        <v>0</v>
      </c>
      <c r="AK176" s="6">
        <f>'Valor (Mensal)'!AK176/'Valor (Mensal)'!AK$10*100</f>
        <v>0</v>
      </c>
      <c r="AL176" s="6">
        <f>'Valor (Mensal)'!AL176/'Valor (Mensal)'!AL$10*100</f>
        <v>0</v>
      </c>
      <c r="AM176" s="6">
        <f>'Valor (Mensal)'!AM176/'Valor (Mensal)'!AM$10*100</f>
        <v>0</v>
      </c>
      <c r="AN176" s="6">
        <f>'Valor (Mensal)'!AN176/'Valor (Mensal)'!AN$10*100</f>
        <v>0</v>
      </c>
      <c r="AO176" s="6">
        <f>'Valor (Mensal)'!AO176/'Valor (Mensal)'!AO$10*100</f>
        <v>0</v>
      </c>
      <c r="AP176" s="6">
        <f>'Valor (Mensal)'!AP176/'Valor (Mensal)'!AP$10*100</f>
        <v>0</v>
      </c>
      <c r="AQ176" s="6">
        <f>'Valor (Mensal)'!AQ176/'Valor (Mensal)'!AQ$10*100</f>
        <v>0</v>
      </c>
      <c r="AR176" s="6"/>
      <c r="AS176" s="6"/>
      <c r="AT176" s="6"/>
      <c r="AU176" s="6"/>
      <c r="AV176" s="6"/>
      <c r="AW176" s="6"/>
      <c r="AX176" s="6"/>
      <c r="AY176" s="6"/>
    </row>
    <row r="177" spans="2:51" ht="22.5" outlineLevel="2" x14ac:dyDescent="0.25">
      <c r="B177" s="4" t="s">
        <v>128</v>
      </c>
      <c r="C177" s="5" t="s">
        <v>300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f>'Valor (Mensal)'!P177/'Valor (Mensal)'!P$10*100</f>
        <v>0</v>
      </c>
      <c r="Q177" s="6">
        <f>'Valor (Mensal)'!Q177/'Valor (Mensal)'!Q$10*100</f>
        <v>0</v>
      </c>
      <c r="R177" s="6">
        <f>'Valor (Mensal)'!R177/'Valor (Mensal)'!R$10*100</f>
        <v>0</v>
      </c>
      <c r="S177" s="6">
        <f>'Valor (Mensal)'!S177/'Valor (Mensal)'!S$10*100</f>
        <v>0</v>
      </c>
      <c r="T177" s="6">
        <f>'Valor (Mensal)'!T177/'Valor (Mensal)'!T$10*100</f>
        <v>0</v>
      </c>
      <c r="U177" s="6">
        <f>'Valor (Mensal)'!U177/'Valor (Mensal)'!U$10*100</f>
        <v>0</v>
      </c>
      <c r="V177" s="6">
        <f>'Valor (Mensal)'!V177/'Valor (Mensal)'!V$10*100</f>
        <v>0</v>
      </c>
      <c r="W177" s="6">
        <f>'Valor (Mensal)'!W177/'Valor (Mensal)'!W$10*100</f>
        <v>0</v>
      </c>
      <c r="X177" s="6">
        <f>'Valor (Mensal)'!X177/'Valor (Mensal)'!X$10*100</f>
        <v>0</v>
      </c>
      <c r="Y177" s="6">
        <f>'Valor (Mensal)'!Y177/'Valor (Mensal)'!Y$10*100</f>
        <v>0</v>
      </c>
      <c r="Z177" s="6">
        <f>'Valor (Mensal)'!Z177/'Valor (Mensal)'!Z$10*100</f>
        <v>0</v>
      </c>
      <c r="AA177" s="6">
        <f>'Valor (Mensal)'!AA177/'Valor (Mensal)'!AA$10*100</f>
        <v>0</v>
      </c>
      <c r="AB177" s="6">
        <f>'Valor (Mensal)'!AB177/'Valor (Mensal)'!AB$10*100</f>
        <v>0</v>
      </c>
      <c r="AC177" s="6">
        <f>'Valor (Mensal)'!AC177/'Valor (Mensal)'!AC$10*100</f>
        <v>0</v>
      </c>
      <c r="AD177" s="6">
        <f>'Valor (Mensal)'!AD177/'Valor (Mensal)'!AD$10*100</f>
        <v>0</v>
      </c>
      <c r="AE177" s="6">
        <f>'Valor (Mensal)'!AE177/'Valor (Mensal)'!AE$10*100</f>
        <v>0</v>
      </c>
      <c r="AF177" s="6">
        <f>'Valor (Mensal)'!AF177/'Valor (Mensal)'!AF$10*100</f>
        <v>0</v>
      </c>
      <c r="AG177" s="6">
        <f>'Valor (Mensal)'!AG177/'Valor (Mensal)'!AG$10*100</f>
        <v>0</v>
      </c>
      <c r="AH177" s="6">
        <f>'Valor (Mensal)'!AH177/'Valor (Mensal)'!AH$10*100</f>
        <v>0</v>
      </c>
      <c r="AI177" s="6">
        <f>'Valor (Mensal)'!AI177/'Valor (Mensal)'!AI$10*100</f>
        <v>0</v>
      </c>
      <c r="AJ177" s="6">
        <f>'Valor (Mensal)'!AJ177/'Valor (Mensal)'!AJ$10*100</f>
        <v>0</v>
      </c>
      <c r="AK177" s="6">
        <f>'Valor (Mensal)'!AK177/'Valor (Mensal)'!AK$10*100</f>
        <v>0</v>
      </c>
      <c r="AL177" s="6">
        <f>'Valor (Mensal)'!AL177/'Valor (Mensal)'!AL$10*100</f>
        <v>0</v>
      </c>
      <c r="AM177" s="6">
        <f>'Valor (Mensal)'!AM177/'Valor (Mensal)'!AM$10*100</f>
        <v>0</v>
      </c>
      <c r="AN177" s="6">
        <f>'Valor (Mensal)'!AN177/'Valor (Mensal)'!AN$10*100</f>
        <v>0</v>
      </c>
      <c r="AO177" s="6">
        <f>'Valor (Mensal)'!AO177/'Valor (Mensal)'!AO$10*100</f>
        <v>0</v>
      </c>
      <c r="AP177" s="6">
        <f>'Valor (Mensal)'!AP177/'Valor (Mensal)'!AP$10*100</f>
        <v>0</v>
      </c>
      <c r="AQ177" s="6">
        <f>'Valor (Mensal)'!AQ177/'Valor (Mensal)'!AQ$10*100</f>
        <v>0</v>
      </c>
      <c r="AR177" s="6"/>
      <c r="AS177" s="6"/>
      <c r="AT177" s="6"/>
      <c r="AU177" s="6"/>
      <c r="AV177" s="6"/>
      <c r="AW177" s="6"/>
      <c r="AX177" s="6"/>
      <c r="AY177" s="6"/>
    </row>
    <row r="178" spans="2:51" ht="22.5" outlineLevel="2" x14ac:dyDescent="0.25">
      <c r="B178" s="4" t="s">
        <v>129</v>
      </c>
      <c r="C178" s="5" t="s">
        <v>301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f>'Valor (Mensal)'!P178/'Valor (Mensal)'!P$10*100</f>
        <v>0</v>
      </c>
      <c r="Q178" s="6">
        <f>'Valor (Mensal)'!Q178/'Valor (Mensal)'!Q$10*100</f>
        <v>0</v>
      </c>
      <c r="R178" s="6">
        <f>'Valor (Mensal)'!R178/'Valor (Mensal)'!R$10*100</f>
        <v>0</v>
      </c>
      <c r="S178" s="6">
        <f>'Valor (Mensal)'!S178/'Valor (Mensal)'!S$10*100</f>
        <v>0</v>
      </c>
      <c r="T178" s="6">
        <f>'Valor (Mensal)'!T178/'Valor (Mensal)'!T$10*100</f>
        <v>0</v>
      </c>
      <c r="U178" s="6">
        <f>'Valor (Mensal)'!U178/'Valor (Mensal)'!U$10*100</f>
        <v>0</v>
      </c>
      <c r="V178" s="6">
        <f>'Valor (Mensal)'!V178/'Valor (Mensal)'!V$10*100</f>
        <v>0</v>
      </c>
      <c r="W178" s="6">
        <f>'Valor (Mensal)'!W178/'Valor (Mensal)'!W$10*100</f>
        <v>0</v>
      </c>
      <c r="X178" s="6">
        <f>'Valor (Mensal)'!X178/'Valor (Mensal)'!X$10*100</f>
        <v>0</v>
      </c>
      <c r="Y178" s="6">
        <f>'Valor (Mensal)'!Y178/'Valor (Mensal)'!Y$10*100</f>
        <v>0</v>
      </c>
      <c r="Z178" s="6">
        <f>'Valor (Mensal)'!Z178/'Valor (Mensal)'!Z$10*100</f>
        <v>0</v>
      </c>
      <c r="AA178" s="6">
        <f>'Valor (Mensal)'!AA178/'Valor (Mensal)'!AA$10*100</f>
        <v>0</v>
      </c>
      <c r="AB178" s="6">
        <f>'Valor (Mensal)'!AB178/'Valor (Mensal)'!AB$10*100</f>
        <v>0</v>
      </c>
      <c r="AC178" s="6">
        <f>'Valor (Mensal)'!AC178/'Valor (Mensal)'!AC$10*100</f>
        <v>0</v>
      </c>
      <c r="AD178" s="6">
        <f>'Valor (Mensal)'!AD178/'Valor (Mensal)'!AD$10*100</f>
        <v>0</v>
      </c>
      <c r="AE178" s="6">
        <f>'Valor (Mensal)'!AE178/'Valor (Mensal)'!AE$10*100</f>
        <v>0</v>
      </c>
      <c r="AF178" s="6">
        <f>'Valor (Mensal)'!AF178/'Valor (Mensal)'!AF$10*100</f>
        <v>0</v>
      </c>
      <c r="AG178" s="6">
        <f>'Valor (Mensal)'!AG178/'Valor (Mensal)'!AG$10*100</f>
        <v>0</v>
      </c>
      <c r="AH178" s="6">
        <f>'Valor (Mensal)'!AH178/'Valor (Mensal)'!AH$10*100</f>
        <v>0</v>
      </c>
      <c r="AI178" s="6">
        <f>'Valor (Mensal)'!AI178/'Valor (Mensal)'!AI$10*100</f>
        <v>0</v>
      </c>
      <c r="AJ178" s="6">
        <f>'Valor (Mensal)'!AJ178/'Valor (Mensal)'!AJ$10*100</f>
        <v>0</v>
      </c>
      <c r="AK178" s="6">
        <f>'Valor (Mensal)'!AK178/'Valor (Mensal)'!AK$10*100</f>
        <v>0</v>
      </c>
      <c r="AL178" s="6">
        <f>'Valor (Mensal)'!AL178/'Valor (Mensal)'!AL$10*100</f>
        <v>0</v>
      </c>
      <c r="AM178" s="6">
        <f>'Valor (Mensal)'!AM178/'Valor (Mensal)'!AM$10*100</f>
        <v>0</v>
      </c>
      <c r="AN178" s="6">
        <f>'Valor (Mensal)'!AN178/'Valor (Mensal)'!AN$10*100</f>
        <v>0</v>
      </c>
      <c r="AO178" s="6">
        <f>'Valor (Mensal)'!AO178/'Valor (Mensal)'!AO$10*100</f>
        <v>0</v>
      </c>
      <c r="AP178" s="6">
        <f>'Valor (Mensal)'!AP178/'Valor (Mensal)'!AP$10*100</f>
        <v>0</v>
      </c>
      <c r="AQ178" s="6">
        <f>'Valor (Mensal)'!AQ178/'Valor (Mensal)'!AQ$10*100</f>
        <v>0</v>
      </c>
      <c r="AR178" s="6"/>
      <c r="AS178" s="6"/>
      <c r="AT178" s="6"/>
      <c r="AU178" s="6"/>
      <c r="AV178" s="6"/>
      <c r="AW178" s="6"/>
      <c r="AX178" s="6"/>
      <c r="AY178" s="6"/>
    </row>
    <row r="179" spans="2:51" ht="31.5" x14ac:dyDescent="0.25">
      <c r="B179" s="10" t="s">
        <v>142</v>
      </c>
      <c r="C179" s="11" t="s">
        <v>302</v>
      </c>
      <c r="D179" s="31">
        <v>0</v>
      </c>
      <c r="E179" s="31">
        <v>1.0147223932666005E-3</v>
      </c>
      <c r="F179" s="31">
        <v>2.8672342274112857E-2</v>
      </c>
      <c r="G179" s="31">
        <v>6.2906461263564689E-4</v>
      </c>
      <c r="H179" s="31">
        <v>0</v>
      </c>
      <c r="I179" s="31">
        <v>8.2767588731206751E-4</v>
      </c>
      <c r="J179" s="31">
        <v>5.2879315418009961E-5</v>
      </c>
      <c r="K179" s="31">
        <v>2.7072879695987412E-5</v>
      </c>
      <c r="L179" s="31">
        <v>0</v>
      </c>
      <c r="M179" s="31">
        <v>0</v>
      </c>
      <c r="N179" s="31">
        <v>2.5563874811600728E-2</v>
      </c>
      <c r="O179" s="31">
        <v>0</v>
      </c>
      <c r="P179" s="31">
        <f>'Valor (Mensal)'!P179/'Valor (Mensal)'!P$10*100</f>
        <v>0</v>
      </c>
      <c r="Q179" s="31">
        <f>'Valor (Mensal)'!Q179/'Valor (Mensal)'!Q$10*100</f>
        <v>1.9624697764198456E-3</v>
      </c>
      <c r="R179" s="31">
        <f>'Valor (Mensal)'!R179/'Valor (Mensal)'!R$10*100</f>
        <v>0</v>
      </c>
      <c r="S179" s="31">
        <f>'Valor (Mensal)'!S179/'Valor (Mensal)'!S$10*100</f>
        <v>4.7214439746910187E-4</v>
      </c>
      <c r="T179" s="31">
        <f>'Valor (Mensal)'!T179/'Valor (Mensal)'!T$10*100</f>
        <v>0</v>
      </c>
      <c r="U179" s="31">
        <f>'Valor (Mensal)'!U179/'Valor (Mensal)'!U$10*100</f>
        <v>0</v>
      </c>
      <c r="V179" s="31">
        <f>'Valor (Mensal)'!V179/'Valor (Mensal)'!V$10*100</f>
        <v>0</v>
      </c>
      <c r="W179" s="31">
        <f>'Valor (Mensal)'!W179/'Valor (Mensal)'!W$10*100</f>
        <v>8.6492744389950841E-5</v>
      </c>
      <c r="X179" s="31">
        <f>'Valor (Mensal)'!X179/'Valor (Mensal)'!X$10*100</f>
        <v>1.893954741070757E-4</v>
      </c>
      <c r="Y179" s="31">
        <f>'Valor (Mensal)'!Y179/'Valor (Mensal)'!Y$10*100</f>
        <v>1.4208318481620947E-5</v>
      </c>
      <c r="Z179" s="31">
        <f>'Valor (Mensal)'!Z179/'Valor (Mensal)'!Z$10*100</f>
        <v>2.0281557939797172E-6</v>
      </c>
      <c r="AA179" s="31">
        <f>'Valor (Mensal)'!AA179/'Valor (Mensal)'!AA$10*100</f>
        <v>0</v>
      </c>
      <c r="AB179" s="31">
        <f>'Valor (Mensal)'!AB179/'Valor (Mensal)'!AB$10*100</f>
        <v>0</v>
      </c>
      <c r="AC179" s="31">
        <f>'Valor (Mensal)'!AC179/'Valor (Mensal)'!AC$10*100</f>
        <v>6.6440410817357534E-3</v>
      </c>
      <c r="AD179" s="31">
        <f>'Valor (Mensal)'!AD179/'Valor (Mensal)'!AD$10*100</f>
        <v>0</v>
      </c>
      <c r="AE179" s="31">
        <f>'Valor (Mensal)'!AE179/'Valor (Mensal)'!AE$10*100</f>
        <v>0</v>
      </c>
      <c r="AF179" s="31">
        <f>'Valor (Mensal)'!AF179/'Valor (Mensal)'!AF$10*100</f>
        <v>1.517760698972847E-3</v>
      </c>
      <c r="AG179" s="31">
        <f>'Valor (Mensal)'!AG179/'Valor (Mensal)'!AG$10*100</f>
        <v>4.0794307137653811E-4</v>
      </c>
      <c r="AH179" s="31">
        <f>'Valor (Mensal)'!AH179/'Valor (Mensal)'!AH$10*100</f>
        <v>3.2712977717912694E-4</v>
      </c>
      <c r="AI179" s="31">
        <f>'Valor (Mensal)'!AI179/'Valor (Mensal)'!AI$10*100</f>
        <v>2.7665545304887223E-4</v>
      </c>
      <c r="AJ179" s="31">
        <f>'Valor (Mensal)'!AJ179/'Valor (Mensal)'!AJ$10*100</f>
        <v>3.5165359726251201E-3</v>
      </c>
      <c r="AK179" s="31">
        <f>'Valor (Mensal)'!AK179/'Valor (Mensal)'!AK$10*100</f>
        <v>1.086082063945514E-3</v>
      </c>
      <c r="AL179" s="31">
        <f>'Valor (Mensal)'!AL179/'Valor (Mensal)'!AL$10*100</f>
        <v>4.2761409502988807E-3</v>
      </c>
      <c r="AM179" s="31">
        <f>'Valor (Mensal)'!AM179/'Valor (Mensal)'!AM$10*100</f>
        <v>0</v>
      </c>
      <c r="AN179" s="31">
        <f>'Valor (Mensal)'!AN179/'Valor (Mensal)'!AN$10*100</f>
        <v>0</v>
      </c>
      <c r="AO179" s="31">
        <f>'Valor (Mensal)'!AO179/'Valor (Mensal)'!AO$10*100</f>
        <v>4.0681812308126499E-3</v>
      </c>
      <c r="AP179" s="31">
        <f>'Valor (Mensal)'!AP179/'Valor (Mensal)'!AP$10*100</f>
        <v>1.297337058968151E-2</v>
      </c>
      <c r="AQ179" s="31">
        <f>'Valor (Mensal)'!AQ179/'Valor (Mensal)'!AQ$10*100</f>
        <v>3.5404665580676628E-5</v>
      </c>
      <c r="AR179" s="31"/>
      <c r="AS179" s="31"/>
      <c r="AT179" s="31"/>
      <c r="AU179" s="31"/>
      <c r="AV179" s="31"/>
      <c r="AW179" s="31"/>
      <c r="AX179" s="31"/>
      <c r="AY179" s="31"/>
    </row>
    <row r="180" spans="2:51" outlineLevel="1" x14ac:dyDescent="0.25">
      <c r="B180" s="16">
        <v>92</v>
      </c>
      <c r="C180" s="17" t="s">
        <v>303</v>
      </c>
      <c r="D180" s="30">
        <v>0</v>
      </c>
      <c r="E180" s="30">
        <v>1.0147223932666005E-3</v>
      </c>
      <c r="F180" s="30">
        <v>2.8672342274112857E-2</v>
      </c>
      <c r="G180" s="30">
        <v>6.2906461263564689E-4</v>
      </c>
      <c r="H180" s="30">
        <v>0</v>
      </c>
      <c r="I180" s="30">
        <v>8.2767588731206751E-4</v>
      </c>
      <c r="J180" s="30">
        <v>0</v>
      </c>
      <c r="K180" s="30">
        <v>0</v>
      </c>
      <c r="L180" s="30">
        <v>0</v>
      </c>
      <c r="M180" s="30">
        <v>0</v>
      </c>
      <c r="N180" s="30">
        <v>2.5563874811600728E-2</v>
      </c>
      <c r="O180" s="30">
        <v>0</v>
      </c>
      <c r="P180" s="30">
        <f>'Valor (Mensal)'!P180/'Valor (Mensal)'!P$10*100</f>
        <v>0</v>
      </c>
      <c r="Q180" s="30">
        <f>'Valor (Mensal)'!Q180/'Valor (Mensal)'!Q$10*100</f>
        <v>1.9624697764198456E-3</v>
      </c>
      <c r="R180" s="30">
        <f>'Valor (Mensal)'!R180/'Valor (Mensal)'!R$10*100</f>
        <v>0</v>
      </c>
      <c r="S180" s="30">
        <f>'Valor (Mensal)'!S180/'Valor (Mensal)'!S$10*100</f>
        <v>4.7214439746910187E-4</v>
      </c>
      <c r="T180" s="30">
        <f>'Valor (Mensal)'!T180/'Valor (Mensal)'!T$10*100</f>
        <v>0</v>
      </c>
      <c r="U180" s="30">
        <f>'Valor (Mensal)'!U180/'Valor (Mensal)'!U$10*100</f>
        <v>0</v>
      </c>
      <c r="V180" s="30">
        <f>'Valor (Mensal)'!V180/'Valor (Mensal)'!V$10*100</f>
        <v>0</v>
      </c>
      <c r="W180" s="30">
        <f>'Valor (Mensal)'!W180/'Valor (Mensal)'!W$10*100</f>
        <v>8.6492744389950841E-5</v>
      </c>
      <c r="X180" s="30">
        <f>'Valor (Mensal)'!X180/'Valor (Mensal)'!X$10*100</f>
        <v>1.893954741070757E-4</v>
      </c>
      <c r="Y180" s="30">
        <f>'Valor (Mensal)'!Y180/'Valor (Mensal)'!Y$10*100</f>
        <v>1.4208318481620947E-5</v>
      </c>
      <c r="Z180" s="30">
        <f>'Valor (Mensal)'!Z180/'Valor (Mensal)'!Z$10*100</f>
        <v>2.0281557939797172E-6</v>
      </c>
      <c r="AA180" s="30">
        <f>'Valor (Mensal)'!AA180/'Valor (Mensal)'!AA$10*100</f>
        <v>0</v>
      </c>
      <c r="AB180" s="30">
        <f>'Valor (Mensal)'!AB180/'Valor (Mensal)'!AB$10*100</f>
        <v>0</v>
      </c>
      <c r="AC180" s="30">
        <f>'Valor (Mensal)'!AC180/'Valor (Mensal)'!AC$10*100</f>
        <v>6.6440410817357534E-3</v>
      </c>
      <c r="AD180" s="30">
        <f>'Valor (Mensal)'!AD180/'Valor (Mensal)'!AD$10*100</f>
        <v>0</v>
      </c>
      <c r="AE180" s="30">
        <f>'Valor (Mensal)'!AE180/'Valor (Mensal)'!AE$10*100</f>
        <v>0</v>
      </c>
      <c r="AF180" s="30">
        <f>'Valor (Mensal)'!AF180/'Valor (Mensal)'!AF$10*100</f>
        <v>1.517760698972847E-3</v>
      </c>
      <c r="AG180" s="30">
        <f>'Valor (Mensal)'!AG180/'Valor (Mensal)'!AG$10*100</f>
        <v>4.0794307137653811E-4</v>
      </c>
      <c r="AH180" s="30">
        <f>'Valor (Mensal)'!AH180/'Valor (Mensal)'!AH$10*100</f>
        <v>3.2712977717912694E-4</v>
      </c>
      <c r="AI180" s="30">
        <f>'Valor (Mensal)'!AI180/'Valor (Mensal)'!AI$10*100</f>
        <v>2.7665545304887223E-4</v>
      </c>
      <c r="AJ180" s="30">
        <f>'Valor (Mensal)'!AJ180/'Valor (Mensal)'!AJ$10*100</f>
        <v>3.5165359726251201E-3</v>
      </c>
      <c r="AK180" s="30">
        <f>'Valor (Mensal)'!AK180/'Valor (Mensal)'!AK$10*100</f>
        <v>1.086082063945514E-3</v>
      </c>
      <c r="AL180" s="30">
        <f>'Valor (Mensal)'!AL180/'Valor (Mensal)'!AL$10*100</f>
        <v>4.2761409502988807E-3</v>
      </c>
      <c r="AM180" s="30">
        <f>'Valor (Mensal)'!AM180/'Valor (Mensal)'!AM$10*100</f>
        <v>0</v>
      </c>
      <c r="AN180" s="30">
        <f>'Valor (Mensal)'!AN180/'Valor (Mensal)'!AN$10*100</f>
        <v>0</v>
      </c>
      <c r="AO180" s="30">
        <f>'Valor (Mensal)'!AO180/'Valor (Mensal)'!AO$10*100</f>
        <v>4.0681812308126499E-3</v>
      </c>
      <c r="AP180" s="30">
        <f>'Valor (Mensal)'!AP180/'Valor (Mensal)'!AP$10*100</f>
        <v>1.297337058968151E-2</v>
      </c>
      <c r="AQ180" s="30">
        <f>'Valor (Mensal)'!AQ180/'Valor (Mensal)'!AQ$10*100</f>
        <v>3.5404665580676628E-5</v>
      </c>
      <c r="AR180" s="30"/>
      <c r="AS180" s="30"/>
      <c r="AT180" s="30"/>
      <c r="AU180" s="30"/>
      <c r="AV180" s="30"/>
      <c r="AW180" s="30"/>
      <c r="AX180" s="30"/>
      <c r="AY180" s="30"/>
    </row>
    <row r="181" spans="2:51" outlineLevel="2" x14ac:dyDescent="0.25">
      <c r="B181" s="4" t="s">
        <v>130</v>
      </c>
      <c r="C181" s="5" t="s">
        <v>304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f>'Valor (Mensal)'!P181/'Valor (Mensal)'!P$10*100</f>
        <v>0</v>
      </c>
      <c r="Q181" s="6">
        <f>'Valor (Mensal)'!Q181/'Valor (Mensal)'!Q$10*100</f>
        <v>0</v>
      </c>
      <c r="R181" s="6">
        <f>'Valor (Mensal)'!R181/'Valor (Mensal)'!R$10*100</f>
        <v>0</v>
      </c>
      <c r="S181" s="6">
        <f>'Valor (Mensal)'!S181/'Valor (Mensal)'!S$10*100</f>
        <v>0</v>
      </c>
      <c r="T181" s="6">
        <f>'Valor (Mensal)'!T181/'Valor (Mensal)'!T$10*100</f>
        <v>0</v>
      </c>
      <c r="U181" s="6">
        <f>'Valor (Mensal)'!U181/'Valor (Mensal)'!U$10*100</f>
        <v>0</v>
      </c>
      <c r="V181" s="6">
        <f>'Valor (Mensal)'!V181/'Valor (Mensal)'!V$10*100</f>
        <v>0</v>
      </c>
      <c r="W181" s="6">
        <f>'Valor (Mensal)'!W181/'Valor (Mensal)'!W$10*100</f>
        <v>0</v>
      </c>
      <c r="X181" s="6">
        <f>'Valor (Mensal)'!X181/'Valor (Mensal)'!X$10*100</f>
        <v>0</v>
      </c>
      <c r="Y181" s="6">
        <f>'Valor (Mensal)'!Y181/'Valor (Mensal)'!Y$10*100</f>
        <v>0</v>
      </c>
      <c r="Z181" s="6">
        <f>'Valor (Mensal)'!Z181/'Valor (Mensal)'!Z$10*100</f>
        <v>0</v>
      </c>
      <c r="AA181" s="6">
        <f>'Valor (Mensal)'!AA181/'Valor (Mensal)'!AA$10*100</f>
        <v>0</v>
      </c>
      <c r="AB181" s="6">
        <f>'Valor (Mensal)'!AB181/'Valor (Mensal)'!AB$10*100</f>
        <v>0</v>
      </c>
      <c r="AC181" s="6">
        <f>'Valor (Mensal)'!AC181/'Valor (Mensal)'!AC$10*100</f>
        <v>0</v>
      </c>
      <c r="AD181" s="6">
        <f>'Valor (Mensal)'!AD181/'Valor (Mensal)'!AD$10*100</f>
        <v>0</v>
      </c>
      <c r="AE181" s="6">
        <f>'Valor (Mensal)'!AE181/'Valor (Mensal)'!AE$10*100</f>
        <v>0</v>
      </c>
      <c r="AF181" s="6">
        <f>'Valor (Mensal)'!AF181/'Valor (Mensal)'!AF$10*100</f>
        <v>0</v>
      </c>
      <c r="AG181" s="6">
        <f>'Valor (Mensal)'!AG181/'Valor (Mensal)'!AG$10*100</f>
        <v>0</v>
      </c>
      <c r="AH181" s="6">
        <f>'Valor (Mensal)'!AH181/'Valor (Mensal)'!AH$10*100</f>
        <v>0</v>
      </c>
      <c r="AI181" s="6">
        <f>'Valor (Mensal)'!AI181/'Valor (Mensal)'!AI$10*100</f>
        <v>0</v>
      </c>
      <c r="AJ181" s="6">
        <f>'Valor (Mensal)'!AJ181/'Valor (Mensal)'!AJ$10*100</f>
        <v>0</v>
      </c>
      <c r="AK181" s="6">
        <f>'Valor (Mensal)'!AK181/'Valor (Mensal)'!AK$10*100</f>
        <v>0</v>
      </c>
      <c r="AL181" s="6">
        <f>'Valor (Mensal)'!AL181/'Valor (Mensal)'!AL$10*100</f>
        <v>0</v>
      </c>
      <c r="AM181" s="6">
        <f>'Valor (Mensal)'!AM181/'Valor (Mensal)'!AM$10*100</f>
        <v>0</v>
      </c>
      <c r="AN181" s="6">
        <f>'Valor (Mensal)'!AN181/'Valor (Mensal)'!AN$10*100</f>
        <v>0</v>
      </c>
      <c r="AO181" s="6">
        <f>'Valor (Mensal)'!AO181/'Valor (Mensal)'!AO$10*100</f>
        <v>0</v>
      </c>
      <c r="AP181" s="6">
        <f>'Valor (Mensal)'!AP181/'Valor (Mensal)'!AP$10*100</f>
        <v>0</v>
      </c>
      <c r="AQ181" s="6">
        <f>'Valor (Mensal)'!AQ181/'Valor (Mensal)'!AQ$10*100</f>
        <v>0</v>
      </c>
      <c r="AR181" s="6"/>
      <c r="AS181" s="6"/>
      <c r="AT181" s="6"/>
      <c r="AU181" s="6"/>
      <c r="AV181" s="6"/>
      <c r="AW181" s="6"/>
      <c r="AX181" s="6"/>
      <c r="AY181" s="6"/>
    </row>
    <row r="182" spans="2:51" outlineLevel="2" x14ac:dyDescent="0.25">
      <c r="B182" s="4" t="s">
        <v>131</v>
      </c>
      <c r="C182" s="5" t="s">
        <v>305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f>'Valor (Mensal)'!P182/'Valor (Mensal)'!P$10*100</f>
        <v>0</v>
      </c>
      <c r="Q182" s="6">
        <f>'Valor (Mensal)'!Q182/'Valor (Mensal)'!Q$10*100</f>
        <v>0</v>
      </c>
      <c r="R182" s="6">
        <f>'Valor (Mensal)'!R182/'Valor (Mensal)'!R$10*100</f>
        <v>0</v>
      </c>
      <c r="S182" s="6">
        <f>'Valor (Mensal)'!S182/'Valor (Mensal)'!S$10*100</f>
        <v>0</v>
      </c>
      <c r="T182" s="6">
        <f>'Valor (Mensal)'!T182/'Valor (Mensal)'!T$10*100</f>
        <v>0</v>
      </c>
      <c r="U182" s="6">
        <f>'Valor (Mensal)'!U182/'Valor (Mensal)'!U$10*100</f>
        <v>0</v>
      </c>
      <c r="V182" s="6">
        <f>'Valor (Mensal)'!V182/'Valor (Mensal)'!V$10*100</f>
        <v>0</v>
      </c>
      <c r="W182" s="6">
        <f>'Valor (Mensal)'!W182/'Valor (Mensal)'!W$10*100</f>
        <v>0</v>
      </c>
      <c r="X182" s="6">
        <f>'Valor (Mensal)'!X182/'Valor (Mensal)'!X$10*100</f>
        <v>0</v>
      </c>
      <c r="Y182" s="6">
        <f>'Valor (Mensal)'!Y182/'Valor (Mensal)'!Y$10*100</f>
        <v>0</v>
      </c>
      <c r="Z182" s="6">
        <f>'Valor (Mensal)'!Z182/'Valor (Mensal)'!Z$10*100</f>
        <v>0</v>
      </c>
      <c r="AA182" s="6">
        <f>'Valor (Mensal)'!AA182/'Valor (Mensal)'!AA$10*100</f>
        <v>0</v>
      </c>
      <c r="AB182" s="6">
        <f>'Valor (Mensal)'!AB182/'Valor (Mensal)'!AB$10*100</f>
        <v>0</v>
      </c>
      <c r="AC182" s="6">
        <f>'Valor (Mensal)'!AC182/'Valor (Mensal)'!AC$10*100</f>
        <v>0</v>
      </c>
      <c r="AD182" s="6">
        <f>'Valor (Mensal)'!AD182/'Valor (Mensal)'!AD$10*100</f>
        <v>0</v>
      </c>
      <c r="AE182" s="6">
        <f>'Valor (Mensal)'!AE182/'Valor (Mensal)'!AE$10*100</f>
        <v>0</v>
      </c>
      <c r="AF182" s="6">
        <f>'Valor (Mensal)'!AF182/'Valor (Mensal)'!AF$10*100</f>
        <v>0</v>
      </c>
      <c r="AG182" s="6">
        <f>'Valor (Mensal)'!AG182/'Valor (Mensal)'!AG$10*100</f>
        <v>0</v>
      </c>
      <c r="AH182" s="6">
        <f>'Valor (Mensal)'!AH182/'Valor (Mensal)'!AH$10*100</f>
        <v>0</v>
      </c>
      <c r="AI182" s="6">
        <f>'Valor (Mensal)'!AI182/'Valor (Mensal)'!AI$10*100</f>
        <v>0</v>
      </c>
      <c r="AJ182" s="6">
        <f>'Valor (Mensal)'!AJ182/'Valor (Mensal)'!AJ$10*100</f>
        <v>0</v>
      </c>
      <c r="AK182" s="6">
        <f>'Valor (Mensal)'!AK182/'Valor (Mensal)'!AK$10*100</f>
        <v>0</v>
      </c>
      <c r="AL182" s="6">
        <f>'Valor (Mensal)'!AL182/'Valor (Mensal)'!AL$10*100</f>
        <v>0</v>
      </c>
      <c r="AM182" s="6">
        <f>'Valor (Mensal)'!AM182/'Valor (Mensal)'!AM$10*100</f>
        <v>0</v>
      </c>
      <c r="AN182" s="6">
        <f>'Valor (Mensal)'!AN182/'Valor (Mensal)'!AN$10*100</f>
        <v>0</v>
      </c>
      <c r="AO182" s="6">
        <f>'Valor (Mensal)'!AO182/'Valor (Mensal)'!AO$10*100</f>
        <v>0</v>
      </c>
      <c r="AP182" s="6">
        <f>'Valor (Mensal)'!AP182/'Valor (Mensal)'!AP$10*100</f>
        <v>0</v>
      </c>
      <c r="AQ182" s="6">
        <f>'Valor (Mensal)'!AQ182/'Valor (Mensal)'!AQ$10*100</f>
        <v>0</v>
      </c>
      <c r="AR182" s="6"/>
      <c r="AS182" s="6"/>
      <c r="AT182" s="6"/>
      <c r="AU182" s="6"/>
      <c r="AV182" s="6"/>
      <c r="AW182" s="6"/>
      <c r="AX182" s="6"/>
      <c r="AY182" s="6"/>
    </row>
    <row r="183" spans="2:51" outlineLevel="2" x14ac:dyDescent="0.25">
      <c r="B183" s="4" t="s">
        <v>132</v>
      </c>
      <c r="C183" s="5" t="s">
        <v>306</v>
      </c>
      <c r="D183" s="6">
        <v>0</v>
      </c>
      <c r="E183" s="6">
        <v>1.0147223932666005E-3</v>
      </c>
      <c r="F183" s="6">
        <v>2.8672342274112857E-2</v>
      </c>
      <c r="G183" s="6">
        <v>6.2906461263564689E-4</v>
      </c>
      <c r="H183" s="6">
        <v>0</v>
      </c>
      <c r="I183" s="6">
        <v>8.2767588731206751E-4</v>
      </c>
      <c r="J183" s="6">
        <v>0</v>
      </c>
      <c r="K183" s="6">
        <v>0</v>
      </c>
      <c r="L183" s="6">
        <v>0</v>
      </c>
      <c r="M183" s="6">
        <v>0</v>
      </c>
      <c r="N183" s="6">
        <v>2.5563874811600728E-2</v>
      </c>
      <c r="O183" s="6">
        <v>0</v>
      </c>
      <c r="P183" s="6">
        <f>'Valor (Mensal)'!P183/'Valor (Mensal)'!P$10*100</f>
        <v>0</v>
      </c>
      <c r="Q183" s="6">
        <f>'Valor (Mensal)'!Q183/'Valor (Mensal)'!Q$10*100</f>
        <v>1.9624697764198456E-3</v>
      </c>
      <c r="R183" s="6">
        <f>'Valor (Mensal)'!R183/'Valor (Mensal)'!R$10*100</f>
        <v>0</v>
      </c>
      <c r="S183" s="6">
        <f>'Valor (Mensal)'!S183/'Valor (Mensal)'!S$10*100</f>
        <v>4.7214439746910187E-4</v>
      </c>
      <c r="T183" s="6">
        <f>'Valor (Mensal)'!T183/'Valor (Mensal)'!T$10*100</f>
        <v>0</v>
      </c>
      <c r="U183" s="6">
        <f>'Valor (Mensal)'!U183/'Valor (Mensal)'!U$10*100</f>
        <v>0</v>
      </c>
      <c r="V183" s="6">
        <f>'Valor (Mensal)'!V183/'Valor (Mensal)'!V$10*100</f>
        <v>0</v>
      </c>
      <c r="W183" s="6">
        <f>'Valor (Mensal)'!W183/'Valor (Mensal)'!W$10*100</f>
        <v>8.6492744389950841E-5</v>
      </c>
      <c r="X183" s="6">
        <f>'Valor (Mensal)'!X183/'Valor (Mensal)'!X$10*100</f>
        <v>1.893954741070757E-4</v>
      </c>
      <c r="Y183" s="6">
        <f>'Valor (Mensal)'!Y183/'Valor (Mensal)'!Y$10*100</f>
        <v>1.4208318481620947E-5</v>
      </c>
      <c r="Z183" s="6">
        <f>'Valor (Mensal)'!Z183/'Valor (Mensal)'!Z$10*100</f>
        <v>2.0281557939797172E-6</v>
      </c>
      <c r="AA183" s="6">
        <f>'Valor (Mensal)'!AA183/'Valor (Mensal)'!AA$10*100</f>
        <v>0</v>
      </c>
      <c r="AB183" s="6">
        <f>'Valor (Mensal)'!AB183/'Valor (Mensal)'!AB$10*100</f>
        <v>0</v>
      </c>
      <c r="AC183" s="6">
        <f>'Valor (Mensal)'!AC183/'Valor (Mensal)'!AC$10*100</f>
        <v>6.6440410817357534E-3</v>
      </c>
      <c r="AD183" s="6">
        <f>'Valor (Mensal)'!AD183/'Valor (Mensal)'!AD$10*100</f>
        <v>0</v>
      </c>
      <c r="AE183" s="6">
        <f>'Valor (Mensal)'!AE183/'Valor (Mensal)'!AE$10*100</f>
        <v>0</v>
      </c>
      <c r="AF183" s="6">
        <f>'Valor (Mensal)'!AF183/'Valor (Mensal)'!AF$10*100</f>
        <v>1.517760698972847E-3</v>
      </c>
      <c r="AG183" s="6">
        <f>'Valor (Mensal)'!AG183/'Valor (Mensal)'!AG$10*100</f>
        <v>4.0794307137653811E-4</v>
      </c>
      <c r="AH183" s="6">
        <f>'Valor (Mensal)'!AH183/'Valor (Mensal)'!AH$10*100</f>
        <v>3.2712977717912694E-4</v>
      </c>
      <c r="AI183" s="6">
        <f>'Valor (Mensal)'!AI183/'Valor (Mensal)'!AI$10*100</f>
        <v>2.7665545304887223E-4</v>
      </c>
      <c r="AJ183" s="6">
        <f>'Valor (Mensal)'!AJ183/'Valor (Mensal)'!AJ$10*100</f>
        <v>3.5165359726251201E-3</v>
      </c>
      <c r="AK183" s="6">
        <f>'Valor (Mensal)'!AK183/'Valor (Mensal)'!AK$10*100</f>
        <v>1.086082063945514E-3</v>
      </c>
      <c r="AL183" s="6">
        <f>'Valor (Mensal)'!AL183/'Valor (Mensal)'!AL$10*100</f>
        <v>4.2761409502988807E-3</v>
      </c>
      <c r="AM183" s="6">
        <f>'Valor (Mensal)'!AM183/'Valor (Mensal)'!AM$10*100</f>
        <v>0</v>
      </c>
      <c r="AN183" s="6">
        <f>'Valor (Mensal)'!AN183/'Valor (Mensal)'!AN$10*100</f>
        <v>0</v>
      </c>
      <c r="AO183" s="6">
        <f>'Valor (Mensal)'!AO183/'Valor (Mensal)'!AO$10*100</f>
        <v>4.0681812308126499E-3</v>
      </c>
      <c r="AP183" s="6">
        <f>'Valor (Mensal)'!AP183/'Valor (Mensal)'!AP$10*100</f>
        <v>1.297337058968151E-2</v>
      </c>
      <c r="AQ183" s="6">
        <f>'Valor (Mensal)'!AQ183/'Valor (Mensal)'!AQ$10*100</f>
        <v>3.5404665580676628E-5</v>
      </c>
      <c r="AR183" s="6"/>
      <c r="AS183" s="6"/>
      <c r="AT183" s="6"/>
      <c r="AU183" s="6"/>
      <c r="AV183" s="6"/>
      <c r="AW183" s="6"/>
      <c r="AX183" s="6"/>
      <c r="AY183" s="6"/>
    </row>
    <row r="184" spans="2:51" outlineLevel="2" x14ac:dyDescent="0.25">
      <c r="B184" s="4" t="s">
        <v>133</v>
      </c>
      <c r="C184" s="5" t="s">
        <v>307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f>'Valor (Mensal)'!P184/'Valor (Mensal)'!P$10*100</f>
        <v>0</v>
      </c>
      <c r="Q184" s="6">
        <f>'Valor (Mensal)'!Q184/'Valor (Mensal)'!Q$10*100</f>
        <v>0</v>
      </c>
      <c r="R184" s="6">
        <f>'Valor (Mensal)'!R184/'Valor (Mensal)'!R$10*100</f>
        <v>0</v>
      </c>
      <c r="S184" s="6">
        <f>'Valor (Mensal)'!S184/'Valor (Mensal)'!S$10*100</f>
        <v>0</v>
      </c>
      <c r="T184" s="6">
        <f>'Valor (Mensal)'!T184/'Valor (Mensal)'!T$10*100</f>
        <v>0</v>
      </c>
      <c r="U184" s="6">
        <f>'Valor (Mensal)'!U184/'Valor (Mensal)'!U$10*100</f>
        <v>0</v>
      </c>
      <c r="V184" s="6">
        <f>'Valor (Mensal)'!V184/'Valor (Mensal)'!V$10*100</f>
        <v>0</v>
      </c>
      <c r="W184" s="6">
        <f>'Valor (Mensal)'!W184/'Valor (Mensal)'!W$10*100</f>
        <v>0</v>
      </c>
      <c r="X184" s="6">
        <f>'Valor (Mensal)'!X184/'Valor (Mensal)'!X$10*100</f>
        <v>0</v>
      </c>
      <c r="Y184" s="6">
        <f>'Valor (Mensal)'!Y184/'Valor (Mensal)'!Y$10*100</f>
        <v>0</v>
      </c>
      <c r="Z184" s="6">
        <f>'Valor (Mensal)'!Z184/'Valor (Mensal)'!Z$10*100</f>
        <v>0</v>
      </c>
      <c r="AA184" s="6">
        <f>'Valor (Mensal)'!AA184/'Valor (Mensal)'!AA$10*100</f>
        <v>0</v>
      </c>
      <c r="AB184" s="6">
        <f>'Valor (Mensal)'!AB184/'Valor (Mensal)'!AB$10*100</f>
        <v>0</v>
      </c>
      <c r="AC184" s="6">
        <f>'Valor (Mensal)'!AC184/'Valor (Mensal)'!AC$10*100</f>
        <v>0</v>
      </c>
      <c r="AD184" s="6">
        <f>'Valor (Mensal)'!AD184/'Valor (Mensal)'!AD$10*100</f>
        <v>0</v>
      </c>
      <c r="AE184" s="6">
        <f>'Valor (Mensal)'!AE184/'Valor (Mensal)'!AE$10*100</f>
        <v>0</v>
      </c>
      <c r="AF184" s="6">
        <f>'Valor (Mensal)'!AF184/'Valor (Mensal)'!AF$10*100</f>
        <v>0</v>
      </c>
      <c r="AG184" s="6">
        <f>'Valor (Mensal)'!AG184/'Valor (Mensal)'!AG$10*100</f>
        <v>0</v>
      </c>
      <c r="AH184" s="6">
        <f>'Valor (Mensal)'!AH184/'Valor (Mensal)'!AH$10*100</f>
        <v>0</v>
      </c>
      <c r="AI184" s="6">
        <f>'Valor (Mensal)'!AI184/'Valor (Mensal)'!AI$10*100</f>
        <v>0</v>
      </c>
      <c r="AJ184" s="6">
        <f>'Valor (Mensal)'!AJ184/'Valor (Mensal)'!AJ$10*100</f>
        <v>0</v>
      </c>
      <c r="AK184" s="6">
        <f>'Valor (Mensal)'!AK184/'Valor (Mensal)'!AK$10*100</f>
        <v>0</v>
      </c>
      <c r="AL184" s="6">
        <f>'Valor (Mensal)'!AL184/'Valor (Mensal)'!AL$10*100</f>
        <v>0</v>
      </c>
      <c r="AM184" s="6">
        <f>'Valor (Mensal)'!AM184/'Valor (Mensal)'!AM$10*100</f>
        <v>0</v>
      </c>
      <c r="AN184" s="6">
        <f>'Valor (Mensal)'!AN184/'Valor (Mensal)'!AN$10*100</f>
        <v>0</v>
      </c>
      <c r="AO184" s="6">
        <f>'Valor (Mensal)'!AO184/'Valor (Mensal)'!AO$10*100</f>
        <v>0</v>
      </c>
      <c r="AP184" s="6">
        <f>'Valor (Mensal)'!AP184/'Valor (Mensal)'!AP$10*100</f>
        <v>0</v>
      </c>
      <c r="AQ184" s="6">
        <f>'Valor (Mensal)'!AQ184/'Valor (Mensal)'!AQ$10*100</f>
        <v>0</v>
      </c>
      <c r="AR184" s="6"/>
      <c r="AS184" s="6"/>
      <c r="AT184" s="6"/>
      <c r="AU184" s="6"/>
      <c r="AV184" s="6"/>
      <c r="AW184" s="6"/>
      <c r="AX184" s="6"/>
      <c r="AY184" s="6"/>
    </row>
    <row r="185" spans="2:51" ht="22.5" outlineLevel="2" x14ac:dyDescent="0.25">
      <c r="B185" s="4" t="s">
        <v>134</v>
      </c>
      <c r="C185" s="5" t="s">
        <v>308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f>'Valor (Mensal)'!P185/'Valor (Mensal)'!P$10*100</f>
        <v>0</v>
      </c>
      <c r="Q185" s="6">
        <f>'Valor (Mensal)'!Q185/'Valor (Mensal)'!Q$10*100</f>
        <v>0</v>
      </c>
      <c r="R185" s="6">
        <f>'Valor (Mensal)'!R185/'Valor (Mensal)'!R$10*100</f>
        <v>0</v>
      </c>
      <c r="S185" s="6">
        <f>'Valor (Mensal)'!S185/'Valor (Mensal)'!S$10*100</f>
        <v>0</v>
      </c>
      <c r="T185" s="6">
        <f>'Valor (Mensal)'!T185/'Valor (Mensal)'!T$10*100</f>
        <v>0</v>
      </c>
      <c r="U185" s="6">
        <f>'Valor (Mensal)'!U185/'Valor (Mensal)'!U$10*100</f>
        <v>0</v>
      </c>
      <c r="V185" s="6">
        <f>'Valor (Mensal)'!V185/'Valor (Mensal)'!V$10*100</f>
        <v>0</v>
      </c>
      <c r="W185" s="6">
        <f>'Valor (Mensal)'!W185/'Valor (Mensal)'!W$10*100</f>
        <v>0</v>
      </c>
      <c r="X185" s="6">
        <f>'Valor (Mensal)'!X185/'Valor (Mensal)'!X$10*100</f>
        <v>0</v>
      </c>
      <c r="Y185" s="6">
        <f>'Valor (Mensal)'!Y185/'Valor (Mensal)'!Y$10*100</f>
        <v>0</v>
      </c>
      <c r="Z185" s="6">
        <f>'Valor (Mensal)'!Z185/'Valor (Mensal)'!Z$10*100</f>
        <v>0</v>
      </c>
      <c r="AA185" s="6">
        <f>'Valor (Mensal)'!AA185/'Valor (Mensal)'!AA$10*100</f>
        <v>0</v>
      </c>
      <c r="AB185" s="6">
        <f>'Valor (Mensal)'!AB185/'Valor (Mensal)'!AB$10*100</f>
        <v>0</v>
      </c>
      <c r="AC185" s="6">
        <f>'Valor (Mensal)'!AC185/'Valor (Mensal)'!AC$10*100</f>
        <v>0</v>
      </c>
      <c r="AD185" s="6">
        <f>'Valor (Mensal)'!AD185/'Valor (Mensal)'!AD$10*100</f>
        <v>0</v>
      </c>
      <c r="AE185" s="6">
        <f>'Valor (Mensal)'!AE185/'Valor (Mensal)'!AE$10*100</f>
        <v>0</v>
      </c>
      <c r="AF185" s="6">
        <f>'Valor (Mensal)'!AF185/'Valor (Mensal)'!AF$10*100</f>
        <v>0</v>
      </c>
      <c r="AG185" s="6">
        <f>'Valor (Mensal)'!AG185/'Valor (Mensal)'!AG$10*100</f>
        <v>0</v>
      </c>
      <c r="AH185" s="6">
        <f>'Valor (Mensal)'!AH185/'Valor (Mensal)'!AH$10*100</f>
        <v>0</v>
      </c>
      <c r="AI185" s="6">
        <f>'Valor (Mensal)'!AI185/'Valor (Mensal)'!AI$10*100</f>
        <v>0</v>
      </c>
      <c r="AJ185" s="6">
        <f>'Valor (Mensal)'!AJ185/'Valor (Mensal)'!AJ$10*100</f>
        <v>0</v>
      </c>
      <c r="AK185" s="6">
        <f>'Valor (Mensal)'!AK185/'Valor (Mensal)'!AK$10*100</f>
        <v>0</v>
      </c>
      <c r="AL185" s="6">
        <f>'Valor (Mensal)'!AL185/'Valor (Mensal)'!AL$10*100</f>
        <v>0</v>
      </c>
      <c r="AM185" s="6">
        <f>'Valor (Mensal)'!AM185/'Valor (Mensal)'!AM$10*100</f>
        <v>0</v>
      </c>
      <c r="AN185" s="6">
        <f>'Valor (Mensal)'!AN185/'Valor (Mensal)'!AN$10*100</f>
        <v>0</v>
      </c>
      <c r="AO185" s="6">
        <f>'Valor (Mensal)'!AO185/'Valor (Mensal)'!AO$10*100</f>
        <v>0</v>
      </c>
      <c r="AP185" s="6">
        <f>'Valor (Mensal)'!AP185/'Valor (Mensal)'!AP$10*100</f>
        <v>0</v>
      </c>
      <c r="AQ185" s="6">
        <f>'Valor (Mensal)'!AQ185/'Valor (Mensal)'!AQ$10*100</f>
        <v>0</v>
      </c>
      <c r="AR185" s="6"/>
      <c r="AS185" s="6"/>
      <c r="AT185" s="6"/>
      <c r="AU185" s="6"/>
      <c r="AV185" s="6"/>
      <c r="AW185" s="6"/>
      <c r="AX185" s="6"/>
      <c r="AY185" s="6"/>
    </row>
    <row r="186" spans="2:51" outlineLevel="2" x14ac:dyDescent="0.25">
      <c r="B186" s="4" t="s">
        <v>135</v>
      </c>
      <c r="C186" s="5" t="s">
        <v>309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f>'Valor (Mensal)'!P186/'Valor (Mensal)'!P$10*100</f>
        <v>0</v>
      </c>
      <c r="Q186" s="6">
        <f>'Valor (Mensal)'!Q186/'Valor (Mensal)'!Q$10*100</f>
        <v>0</v>
      </c>
      <c r="R186" s="6">
        <f>'Valor (Mensal)'!R186/'Valor (Mensal)'!R$10*100</f>
        <v>0</v>
      </c>
      <c r="S186" s="6">
        <f>'Valor (Mensal)'!S186/'Valor (Mensal)'!S$10*100</f>
        <v>0</v>
      </c>
      <c r="T186" s="6">
        <f>'Valor (Mensal)'!T186/'Valor (Mensal)'!T$10*100</f>
        <v>0</v>
      </c>
      <c r="U186" s="6">
        <f>'Valor (Mensal)'!U186/'Valor (Mensal)'!U$10*100</f>
        <v>0</v>
      </c>
      <c r="V186" s="6">
        <f>'Valor (Mensal)'!V186/'Valor (Mensal)'!V$10*100</f>
        <v>0</v>
      </c>
      <c r="W186" s="6">
        <f>'Valor (Mensal)'!W186/'Valor (Mensal)'!W$10*100</f>
        <v>0</v>
      </c>
      <c r="X186" s="6">
        <f>'Valor (Mensal)'!X186/'Valor (Mensal)'!X$10*100</f>
        <v>0</v>
      </c>
      <c r="Y186" s="6">
        <f>'Valor (Mensal)'!Y186/'Valor (Mensal)'!Y$10*100</f>
        <v>0</v>
      </c>
      <c r="Z186" s="6">
        <f>'Valor (Mensal)'!Z186/'Valor (Mensal)'!Z$10*100</f>
        <v>0</v>
      </c>
      <c r="AA186" s="6">
        <f>'Valor (Mensal)'!AA186/'Valor (Mensal)'!AA$10*100</f>
        <v>0</v>
      </c>
      <c r="AB186" s="6">
        <f>'Valor (Mensal)'!AB186/'Valor (Mensal)'!AB$10*100</f>
        <v>0</v>
      </c>
      <c r="AC186" s="6">
        <f>'Valor (Mensal)'!AC186/'Valor (Mensal)'!AC$10*100</f>
        <v>0</v>
      </c>
      <c r="AD186" s="6">
        <f>'Valor (Mensal)'!AD186/'Valor (Mensal)'!AD$10*100</f>
        <v>0</v>
      </c>
      <c r="AE186" s="6">
        <f>'Valor (Mensal)'!AE186/'Valor (Mensal)'!AE$10*100</f>
        <v>0</v>
      </c>
      <c r="AF186" s="6">
        <f>'Valor (Mensal)'!AF186/'Valor (Mensal)'!AF$10*100</f>
        <v>0</v>
      </c>
      <c r="AG186" s="6">
        <f>'Valor (Mensal)'!AG186/'Valor (Mensal)'!AG$10*100</f>
        <v>0</v>
      </c>
      <c r="AH186" s="6">
        <f>'Valor (Mensal)'!AH186/'Valor (Mensal)'!AH$10*100</f>
        <v>0</v>
      </c>
      <c r="AI186" s="6">
        <f>'Valor (Mensal)'!AI186/'Valor (Mensal)'!AI$10*100</f>
        <v>0</v>
      </c>
      <c r="AJ186" s="6">
        <f>'Valor (Mensal)'!AJ186/'Valor (Mensal)'!AJ$10*100</f>
        <v>0</v>
      </c>
      <c r="AK186" s="6">
        <f>'Valor (Mensal)'!AK186/'Valor (Mensal)'!AK$10*100</f>
        <v>0</v>
      </c>
      <c r="AL186" s="6">
        <f>'Valor (Mensal)'!AL186/'Valor (Mensal)'!AL$10*100</f>
        <v>0</v>
      </c>
      <c r="AM186" s="6">
        <f>'Valor (Mensal)'!AM186/'Valor (Mensal)'!AM$10*100</f>
        <v>0</v>
      </c>
      <c r="AN186" s="6">
        <f>'Valor (Mensal)'!AN186/'Valor (Mensal)'!AN$10*100</f>
        <v>0</v>
      </c>
      <c r="AO186" s="6">
        <f>'Valor (Mensal)'!AO186/'Valor (Mensal)'!AO$10*100</f>
        <v>0</v>
      </c>
      <c r="AP186" s="6">
        <f>'Valor (Mensal)'!AP186/'Valor (Mensal)'!AP$10*100</f>
        <v>0</v>
      </c>
      <c r="AQ186" s="6">
        <f>'Valor (Mensal)'!AQ186/'Valor (Mensal)'!AQ$10*100</f>
        <v>0</v>
      </c>
      <c r="AR186" s="6"/>
      <c r="AS186" s="6"/>
      <c r="AT186" s="6"/>
      <c r="AU186" s="6"/>
      <c r="AV186" s="6"/>
      <c r="AW186" s="6"/>
      <c r="AX186" s="6"/>
      <c r="AY186" s="6"/>
    </row>
    <row r="187" spans="2:51" outlineLevel="1" x14ac:dyDescent="0.25">
      <c r="B187" s="16">
        <v>93</v>
      </c>
      <c r="C187" s="17" t="s">
        <v>310</v>
      </c>
      <c r="D187" s="30">
        <v>0</v>
      </c>
      <c r="E187" s="30">
        <v>0</v>
      </c>
      <c r="F187" s="30">
        <v>0</v>
      </c>
      <c r="G187" s="30">
        <v>0</v>
      </c>
      <c r="H187" s="30">
        <v>0</v>
      </c>
      <c r="I187" s="30">
        <v>0</v>
      </c>
      <c r="J187" s="30">
        <v>5.2879315418009961E-5</v>
      </c>
      <c r="K187" s="30">
        <v>2.7072879695987412E-5</v>
      </c>
      <c r="L187" s="30">
        <v>0</v>
      </c>
      <c r="M187" s="30">
        <v>0</v>
      </c>
      <c r="N187" s="30">
        <v>0</v>
      </c>
      <c r="O187" s="30">
        <v>0</v>
      </c>
      <c r="P187" s="30">
        <f>'Valor (Mensal)'!P187/'Valor (Mensal)'!P$10*100</f>
        <v>0</v>
      </c>
      <c r="Q187" s="30">
        <f>'Valor (Mensal)'!Q187/'Valor (Mensal)'!Q$10*100</f>
        <v>0</v>
      </c>
      <c r="R187" s="30">
        <f>'Valor (Mensal)'!R187/'Valor (Mensal)'!R$10*100</f>
        <v>0</v>
      </c>
      <c r="S187" s="30">
        <f>'Valor (Mensal)'!S187/'Valor (Mensal)'!S$10*100</f>
        <v>0</v>
      </c>
      <c r="T187" s="30">
        <f>'Valor (Mensal)'!T187/'Valor (Mensal)'!T$10*100</f>
        <v>0</v>
      </c>
      <c r="U187" s="30">
        <f>'Valor (Mensal)'!U187/'Valor (Mensal)'!U$10*100</f>
        <v>0</v>
      </c>
      <c r="V187" s="30">
        <f>'Valor (Mensal)'!V187/'Valor (Mensal)'!V$10*100</f>
        <v>0</v>
      </c>
      <c r="W187" s="30">
        <f>'Valor (Mensal)'!W187/'Valor (Mensal)'!W$10*100</f>
        <v>0</v>
      </c>
      <c r="X187" s="30">
        <f>'Valor (Mensal)'!X187/'Valor (Mensal)'!X$10*100</f>
        <v>0</v>
      </c>
      <c r="Y187" s="30">
        <f>'Valor (Mensal)'!Y187/'Valor (Mensal)'!Y$10*100</f>
        <v>0</v>
      </c>
      <c r="Z187" s="30">
        <f>'Valor (Mensal)'!Z187/'Valor (Mensal)'!Z$10*100</f>
        <v>0</v>
      </c>
      <c r="AA187" s="30">
        <f>'Valor (Mensal)'!AA187/'Valor (Mensal)'!AA$10*100</f>
        <v>0</v>
      </c>
      <c r="AB187" s="30">
        <f>'Valor (Mensal)'!AB187/'Valor (Mensal)'!AB$10*100</f>
        <v>0</v>
      </c>
      <c r="AC187" s="30">
        <f>'Valor (Mensal)'!AC187/'Valor (Mensal)'!AC$10*100</f>
        <v>0</v>
      </c>
      <c r="AD187" s="30">
        <f>'Valor (Mensal)'!AD187/'Valor (Mensal)'!AD$10*100</f>
        <v>0</v>
      </c>
      <c r="AE187" s="30">
        <f>'Valor (Mensal)'!AE187/'Valor (Mensal)'!AE$10*100</f>
        <v>0</v>
      </c>
      <c r="AF187" s="30">
        <f>'Valor (Mensal)'!AF187/'Valor (Mensal)'!AF$10*100</f>
        <v>0</v>
      </c>
      <c r="AG187" s="30">
        <f>'Valor (Mensal)'!AG187/'Valor (Mensal)'!AG$10*100</f>
        <v>0</v>
      </c>
      <c r="AH187" s="30">
        <f>'Valor (Mensal)'!AH187/'Valor (Mensal)'!AH$10*100</f>
        <v>0</v>
      </c>
      <c r="AI187" s="30">
        <f>'Valor (Mensal)'!AI187/'Valor (Mensal)'!AI$10*100</f>
        <v>0</v>
      </c>
      <c r="AJ187" s="30">
        <f>'Valor (Mensal)'!AJ187/'Valor (Mensal)'!AJ$10*100</f>
        <v>0</v>
      </c>
      <c r="AK187" s="30">
        <f>'Valor (Mensal)'!AK187/'Valor (Mensal)'!AK$10*100</f>
        <v>0</v>
      </c>
      <c r="AL187" s="30">
        <f>'Valor (Mensal)'!AL187/'Valor (Mensal)'!AL$10*100</f>
        <v>0</v>
      </c>
      <c r="AM187" s="30">
        <f>'Valor (Mensal)'!AM187/'Valor (Mensal)'!AM$10*100</f>
        <v>0</v>
      </c>
      <c r="AN187" s="30">
        <f>'Valor (Mensal)'!AN187/'Valor (Mensal)'!AN$10*100</f>
        <v>0</v>
      </c>
      <c r="AO187" s="30">
        <f>'Valor (Mensal)'!AO187/'Valor (Mensal)'!AO$10*100</f>
        <v>0</v>
      </c>
      <c r="AP187" s="30">
        <f>'Valor (Mensal)'!AP187/'Valor (Mensal)'!AP$10*100</f>
        <v>0</v>
      </c>
      <c r="AQ187" s="30">
        <f>'Valor (Mensal)'!AQ187/'Valor (Mensal)'!AQ$10*100</f>
        <v>0</v>
      </c>
      <c r="AR187" s="30"/>
      <c r="AS187" s="30"/>
      <c r="AT187" s="30"/>
      <c r="AU187" s="30"/>
      <c r="AV187" s="30"/>
      <c r="AW187" s="30"/>
      <c r="AX187" s="30"/>
      <c r="AY187" s="30"/>
    </row>
    <row r="188" spans="2:51" outlineLevel="2" x14ac:dyDescent="0.25">
      <c r="B188" s="4" t="s">
        <v>136</v>
      </c>
      <c r="C188" s="5" t="s">
        <v>310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5.2879315418009961E-5</v>
      </c>
      <c r="K188" s="6">
        <v>2.7072879695987412E-5</v>
      </c>
      <c r="L188" s="6">
        <v>0</v>
      </c>
      <c r="M188" s="6">
        <v>0</v>
      </c>
      <c r="N188" s="6">
        <v>0</v>
      </c>
      <c r="O188" s="6">
        <v>0</v>
      </c>
      <c r="P188" s="6">
        <f>'Valor (Mensal)'!P188/'Valor (Mensal)'!P$10*100</f>
        <v>0</v>
      </c>
      <c r="Q188" s="6">
        <f>'Valor (Mensal)'!Q188/'Valor (Mensal)'!Q$10*100</f>
        <v>0</v>
      </c>
      <c r="R188" s="6">
        <f>'Valor (Mensal)'!R188/'Valor (Mensal)'!R$10*100</f>
        <v>0</v>
      </c>
      <c r="S188" s="6">
        <f>'Valor (Mensal)'!S188/'Valor (Mensal)'!S$10*100</f>
        <v>0</v>
      </c>
      <c r="T188" s="6">
        <f>'Valor (Mensal)'!T188/'Valor (Mensal)'!T$10*100</f>
        <v>0</v>
      </c>
      <c r="U188" s="6">
        <f>'Valor (Mensal)'!U188/'Valor (Mensal)'!U$10*100</f>
        <v>0</v>
      </c>
      <c r="V188" s="6">
        <f>'Valor (Mensal)'!V188/'Valor (Mensal)'!V$10*100</f>
        <v>0</v>
      </c>
      <c r="W188" s="6">
        <f>'Valor (Mensal)'!W188/'Valor (Mensal)'!W$10*100</f>
        <v>0</v>
      </c>
      <c r="X188" s="6">
        <f>'Valor (Mensal)'!X188/'Valor (Mensal)'!X$10*100</f>
        <v>0</v>
      </c>
      <c r="Y188" s="6">
        <f>'Valor (Mensal)'!Y188/'Valor (Mensal)'!Y$10*100</f>
        <v>0</v>
      </c>
      <c r="Z188" s="6">
        <f>'Valor (Mensal)'!Z188/'Valor (Mensal)'!Z$10*100</f>
        <v>0</v>
      </c>
      <c r="AA188" s="6">
        <f>'Valor (Mensal)'!AA188/'Valor (Mensal)'!AA$10*100</f>
        <v>0</v>
      </c>
      <c r="AB188" s="6">
        <f>'Valor (Mensal)'!AB188/'Valor (Mensal)'!AB$10*100</f>
        <v>0</v>
      </c>
      <c r="AC188" s="6">
        <f>'Valor (Mensal)'!AC188/'Valor (Mensal)'!AC$10*100</f>
        <v>0</v>
      </c>
      <c r="AD188" s="6">
        <f>'Valor (Mensal)'!AD188/'Valor (Mensal)'!AD$10*100</f>
        <v>0</v>
      </c>
      <c r="AE188" s="6">
        <f>'Valor (Mensal)'!AE188/'Valor (Mensal)'!AE$10*100</f>
        <v>0</v>
      </c>
      <c r="AF188" s="6">
        <f>'Valor (Mensal)'!AF188/'Valor (Mensal)'!AF$10*100</f>
        <v>0</v>
      </c>
      <c r="AG188" s="6">
        <f>'Valor (Mensal)'!AG188/'Valor (Mensal)'!AG$10*100</f>
        <v>0</v>
      </c>
      <c r="AH188" s="6">
        <f>'Valor (Mensal)'!AH188/'Valor (Mensal)'!AH$10*100</f>
        <v>0</v>
      </c>
      <c r="AI188" s="6">
        <f>'Valor (Mensal)'!AI188/'Valor (Mensal)'!AI$10*100</f>
        <v>0</v>
      </c>
      <c r="AJ188" s="6">
        <f>'Valor (Mensal)'!AJ188/'Valor (Mensal)'!AJ$10*100</f>
        <v>0</v>
      </c>
      <c r="AK188" s="6">
        <f>'Valor (Mensal)'!AK188/'Valor (Mensal)'!AK$10*100</f>
        <v>0</v>
      </c>
      <c r="AL188" s="6">
        <f>'Valor (Mensal)'!AL188/'Valor (Mensal)'!AL$10*100</f>
        <v>0</v>
      </c>
      <c r="AM188" s="6">
        <f>'Valor (Mensal)'!AM188/'Valor (Mensal)'!AM$10*100</f>
        <v>0</v>
      </c>
      <c r="AN188" s="6">
        <f>'Valor (Mensal)'!AN188/'Valor (Mensal)'!AN$10*100</f>
        <v>0</v>
      </c>
      <c r="AO188" s="6">
        <f>'Valor (Mensal)'!AO188/'Valor (Mensal)'!AO$10*100</f>
        <v>0</v>
      </c>
      <c r="AP188" s="6">
        <f>'Valor (Mensal)'!AP188/'Valor (Mensal)'!AP$10*100</f>
        <v>0</v>
      </c>
      <c r="AQ188" s="6">
        <f>'Valor (Mensal)'!AQ188/'Valor (Mensal)'!AQ$10*100</f>
        <v>0</v>
      </c>
      <c r="AR188" s="6"/>
      <c r="AS188" s="6"/>
      <c r="AT188" s="6"/>
      <c r="AU188" s="6"/>
      <c r="AV188" s="6"/>
      <c r="AW188" s="6"/>
      <c r="AX188" s="6"/>
      <c r="AY188" s="6"/>
    </row>
    <row r="189" spans="2:51" ht="16.5" thickBot="1" x14ac:dyDescent="0.3">
      <c r="B189" s="13"/>
      <c r="C189" s="14" t="s">
        <v>143</v>
      </c>
      <c r="D189" s="32">
        <v>1.4542537347593569</v>
      </c>
      <c r="E189" s="32">
        <v>1.1126019233997007</v>
      </c>
      <c r="F189" s="32">
        <v>1.5864215570169493</v>
      </c>
      <c r="G189" s="32">
        <v>1.4766340726958123</v>
      </c>
      <c r="H189" s="32">
        <v>1.4493591406780173</v>
      </c>
      <c r="I189" s="32">
        <v>1.4795533119979249</v>
      </c>
      <c r="J189" s="32">
        <v>1.8291595856334133</v>
      </c>
      <c r="K189" s="32">
        <v>1.8073450575142505</v>
      </c>
      <c r="L189" s="32">
        <v>1.7917290970461026</v>
      </c>
      <c r="M189" s="32">
        <v>1.0912337974358812</v>
      </c>
      <c r="N189" s="32">
        <v>1.5827303406299051</v>
      </c>
      <c r="O189" s="32">
        <v>1.9510514528371641</v>
      </c>
      <c r="P189" s="32">
        <f>'Valor (Mensal)'!P189/'Valor (Mensal)'!P$10*100</f>
        <v>3.1339227511244792</v>
      </c>
      <c r="Q189" s="32">
        <f>'Valor (Mensal)'!Q189/'Valor (Mensal)'!Q$10*100</f>
        <v>1.7031358088866866</v>
      </c>
      <c r="R189" s="32">
        <f>'Valor (Mensal)'!R189/'Valor (Mensal)'!R$10*100</f>
        <v>1.426562442644731</v>
      </c>
      <c r="S189" s="32">
        <f>'Valor (Mensal)'!S189/'Valor (Mensal)'!S$10*100</f>
        <v>1.3443805622097551</v>
      </c>
      <c r="T189" s="32">
        <f>'Valor (Mensal)'!T189/'Valor (Mensal)'!T$10*100</f>
        <v>0.9204785798109969</v>
      </c>
      <c r="U189" s="32">
        <f>'Valor (Mensal)'!U189/'Valor (Mensal)'!U$10*100</f>
        <v>0.49410845243056156</v>
      </c>
      <c r="V189" s="32">
        <f>'Valor (Mensal)'!V189/'Valor (Mensal)'!V$10*100</f>
        <v>1.2848964995462639</v>
      </c>
      <c r="W189" s="32">
        <f>'Valor (Mensal)'!W189/'Valor (Mensal)'!W$10*100</f>
        <v>0.90782332620889195</v>
      </c>
      <c r="X189" s="32">
        <f>'Valor (Mensal)'!X189/'Valor (Mensal)'!X$10*100</f>
        <v>1.0491246471208384</v>
      </c>
      <c r="Y189" s="32">
        <f>'Valor (Mensal)'!Y189/'Valor (Mensal)'!Y$10*100</f>
        <v>0.54007669300089189</v>
      </c>
      <c r="Z189" s="32">
        <f>'Valor (Mensal)'!Z189/'Valor (Mensal)'!Z$10*100</f>
        <v>0.4490519461892552</v>
      </c>
      <c r="AA189" s="32">
        <f>'Valor (Mensal)'!AA189/'Valor (Mensal)'!AA$10*100</f>
        <v>1.2349770272166807</v>
      </c>
      <c r="AB189" s="32">
        <f>'Valor (Mensal)'!AB189/'Valor (Mensal)'!AB$10*100</f>
        <v>1.1744068420098226</v>
      </c>
      <c r="AC189" s="32">
        <f>'Valor (Mensal)'!AC189/'Valor (Mensal)'!AC$10*100</f>
        <v>1.8703898971383532</v>
      </c>
      <c r="AD189" s="32">
        <f>'Valor (Mensal)'!AD189/'Valor (Mensal)'!AD$10*100</f>
        <v>1.6294608622030482</v>
      </c>
      <c r="AE189" s="32">
        <f>'Valor (Mensal)'!AE189/'Valor (Mensal)'!AE$10*100</f>
        <v>1.4056933792144921</v>
      </c>
      <c r="AF189" s="32">
        <f>'Valor (Mensal)'!AF189/'Valor (Mensal)'!AF$10*100</f>
        <v>1.189018479797773</v>
      </c>
      <c r="AG189" s="32">
        <f>'Valor (Mensal)'!AG189/'Valor (Mensal)'!AG$10*100</f>
        <v>1.0369496959620441</v>
      </c>
      <c r="AH189" s="32">
        <f>'Valor (Mensal)'!AH189/'Valor (Mensal)'!AH$10*100</f>
        <v>1.4139549479874871</v>
      </c>
      <c r="AI189" s="32">
        <f>'Valor (Mensal)'!AI189/'Valor (Mensal)'!AI$10*100</f>
        <v>1.0596715602134044</v>
      </c>
      <c r="AJ189" s="32">
        <f>'Valor (Mensal)'!AJ189/'Valor (Mensal)'!AJ$10*100</f>
        <v>0.89532297711005693</v>
      </c>
      <c r="AK189" s="32">
        <f>'Valor (Mensal)'!AK189/'Valor (Mensal)'!AK$10*100</f>
        <v>2.0362130955190678</v>
      </c>
      <c r="AL189" s="32">
        <f>'Valor (Mensal)'!AL189/'Valor (Mensal)'!AL$10*100</f>
        <v>1.3824283029715825</v>
      </c>
      <c r="AM189" s="32">
        <f>'Valor (Mensal)'!AM189/'Valor (Mensal)'!AM$10*100</f>
        <v>1.0887758584145688</v>
      </c>
      <c r="AN189" s="32">
        <f>'Valor (Mensal)'!AN189/'Valor (Mensal)'!AN$10*100</f>
        <v>1.2180637606977407</v>
      </c>
      <c r="AO189" s="32">
        <f>'Valor (Mensal)'!AO189/'Valor (Mensal)'!AO$10*100</f>
        <v>1.5695388540753969</v>
      </c>
      <c r="AP189" s="32">
        <f>'Valor (Mensal)'!AP189/'Valor (Mensal)'!AP$10*100</f>
        <v>1.1407462405391475</v>
      </c>
      <c r="AQ189" s="32">
        <f>'Valor (Mensal)'!AQ189/'Valor (Mensal)'!AQ$10*100</f>
        <v>1.2141192616058818</v>
      </c>
      <c r="AR189" s="32"/>
      <c r="AS189" s="32"/>
      <c r="AT189" s="32"/>
      <c r="AU189" s="32"/>
      <c r="AV189" s="32"/>
      <c r="AW189" s="32"/>
      <c r="AX189" s="32"/>
      <c r="AY189" s="32"/>
    </row>
    <row r="190" spans="2:51" x14ac:dyDescent="0.25">
      <c r="B190" s="3" t="s">
        <v>312</v>
      </c>
      <c r="C190" s="7"/>
    </row>
  </sheetData>
  <mergeCells count="2">
    <mergeCell ref="B5:C6"/>
    <mergeCell ref="B7:C8"/>
  </mergeCells>
  <phoneticPr fontId="0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outlinePr summaryBelow="0"/>
  </sheetPr>
  <dimension ref="B5:G190"/>
  <sheetViews>
    <sheetView zoomScaleNormal="100" workbookViewId="0">
      <pane xSplit="3" ySplit="9" topLeftCell="D10" activePane="bottomRight" state="frozen"/>
      <selection activeCell="L10" sqref="L10"/>
      <selection pane="topRight" activeCell="L10" sqref="L10"/>
      <selection pane="bottomLeft" activeCell="L10" sqref="L10"/>
      <selection pane="bottomRight" activeCell="G10" sqref="G10"/>
    </sheetView>
  </sheetViews>
  <sheetFormatPr defaultRowHeight="15" outlineLevelRow="2" x14ac:dyDescent="0.25"/>
  <cols>
    <col min="1" max="1" width="2.42578125" style="1" customWidth="1"/>
    <col min="2" max="2" width="9.140625" style="2" customWidth="1"/>
    <col min="3" max="3" width="40.7109375" style="1" customWidth="1"/>
    <col min="4" max="4" width="15.42578125" style="1" bestFit="1" customWidth="1"/>
    <col min="5" max="5" width="15.42578125" style="1" customWidth="1"/>
    <col min="6" max="7" width="15.42578125" style="1" bestFit="1" customWidth="1"/>
    <col min="8" max="16384" width="9.140625" style="1"/>
  </cols>
  <sheetData>
    <row r="5" spans="2:7" ht="15" customHeight="1" x14ac:dyDescent="0.25">
      <c r="B5" s="39" t="s">
        <v>315</v>
      </c>
      <c r="C5" s="39"/>
    </row>
    <row r="6" spans="2:7" ht="14.25" customHeight="1" x14ac:dyDescent="0.25">
      <c r="B6" s="39"/>
      <c r="C6" s="39"/>
    </row>
    <row r="7" spans="2:7" x14ac:dyDescent="0.25">
      <c r="B7" s="40" t="s">
        <v>318</v>
      </c>
      <c r="C7" s="40"/>
    </row>
    <row r="8" spans="2:7" ht="15.75" thickBot="1" x14ac:dyDescent="0.3">
      <c r="B8" s="41"/>
      <c r="C8" s="41"/>
    </row>
    <row r="9" spans="2:7" x14ac:dyDescent="0.25">
      <c r="B9" s="22" t="s">
        <v>0</v>
      </c>
      <c r="C9" s="22" t="s">
        <v>311</v>
      </c>
      <c r="D9" s="34">
        <v>2012</v>
      </c>
      <c r="E9" s="34">
        <v>2013</v>
      </c>
      <c r="F9" s="34">
        <v>2014</v>
      </c>
      <c r="G9" s="34">
        <v>2015</v>
      </c>
    </row>
    <row r="10" spans="2:7" s="27" customFormat="1" ht="15.75" x14ac:dyDescent="0.25">
      <c r="B10" s="24"/>
      <c r="C10" s="25" t="s">
        <v>313</v>
      </c>
      <c r="D10" s="26">
        <f>SUM('Valor (Mensal)'!D10:O10)</f>
        <v>17385705658</v>
      </c>
      <c r="E10" s="26">
        <f>SUM('Valor (Mensal)'!P10:AA10)</f>
        <v>25093698478</v>
      </c>
      <c r="F10" s="26">
        <f>SUM('Valor (Mensal)'!AB10:AM10)</f>
        <v>18695564443</v>
      </c>
      <c r="G10" s="26">
        <f>SUM('Valor (Mensal)'!AN10:AY10)</f>
        <v>4740329745</v>
      </c>
    </row>
    <row r="11" spans="2:7" ht="31.5" x14ac:dyDescent="0.25">
      <c r="B11" s="19" t="s">
        <v>137</v>
      </c>
      <c r="C11" s="20" t="s">
        <v>144</v>
      </c>
      <c r="D11" s="21">
        <f>SUM('Valor (Mensal)'!D11:O11)</f>
        <v>2704689710</v>
      </c>
      <c r="E11" s="21">
        <f>SUM('Valor (Mensal)'!P11:AA11)</f>
        <v>5073658562</v>
      </c>
      <c r="F11" s="21">
        <f>SUM('Valor (Mensal)'!AB11:AM11)</f>
        <v>4531253011</v>
      </c>
      <c r="G11" s="21">
        <f>SUM('Valor (Mensal)'!AN11:AY11)</f>
        <v>1108745676</v>
      </c>
    </row>
    <row r="12" spans="2:7" outlineLevel="1" x14ac:dyDescent="0.25">
      <c r="B12" s="16" t="s">
        <v>1</v>
      </c>
      <c r="C12" s="17" t="s">
        <v>145</v>
      </c>
      <c r="D12" s="18">
        <f>SUM('Valor (Mensal)'!D12:O12)</f>
        <v>2698726754</v>
      </c>
      <c r="E12" s="18">
        <f>SUM('Valor (Mensal)'!P12:AA12)</f>
        <v>5070248082</v>
      </c>
      <c r="F12" s="18">
        <f>SUM('Valor (Mensal)'!AB12:AM12)</f>
        <v>4525814456</v>
      </c>
      <c r="G12" s="18">
        <f>SUM('Valor (Mensal)'!AN12:AY12)</f>
        <v>1106868189</v>
      </c>
    </row>
    <row r="13" spans="2:7" outlineLevel="2" x14ac:dyDescent="0.25">
      <c r="B13" s="4" t="s">
        <v>2</v>
      </c>
      <c r="C13" s="5" t="s">
        <v>146</v>
      </c>
      <c r="D13" s="8">
        <f>SUM('Valor (Mensal)'!D13:O13)</f>
        <v>2563349817</v>
      </c>
      <c r="E13" s="8">
        <f>SUM('Valor (Mensal)'!P13:AA13)</f>
        <v>4945841126</v>
      </c>
      <c r="F13" s="8">
        <f>SUM('Valor (Mensal)'!AB13:AM13)</f>
        <v>4440154979</v>
      </c>
      <c r="G13" s="8">
        <f>SUM('Valor (Mensal)'!AN13:AY13)</f>
        <v>1071793715</v>
      </c>
    </row>
    <row r="14" spans="2:7" outlineLevel="2" x14ac:dyDescent="0.25">
      <c r="B14" s="4" t="s">
        <v>3</v>
      </c>
      <c r="C14" s="5" t="s">
        <v>147</v>
      </c>
      <c r="D14" s="8">
        <f>SUM('Valor (Mensal)'!D14:O14)</f>
        <v>4270909</v>
      </c>
      <c r="E14" s="8">
        <f>SUM('Valor (Mensal)'!P14:AA14)</f>
        <v>5295638</v>
      </c>
      <c r="F14" s="8">
        <f>SUM('Valor (Mensal)'!AB14:AM14)</f>
        <v>5766880</v>
      </c>
      <c r="G14" s="8">
        <f>SUM('Valor (Mensal)'!AN14:AY14)</f>
        <v>1120036</v>
      </c>
    </row>
    <row r="15" spans="2:7" outlineLevel="2" x14ac:dyDescent="0.25">
      <c r="B15" s="4" t="s">
        <v>4</v>
      </c>
      <c r="C15" s="5" t="s">
        <v>148</v>
      </c>
      <c r="D15" s="8">
        <f>SUM('Valor (Mensal)'!D15:O15)</f>
        <v>43742826</v>
      </c>
      <c r="E15" s="8">
        <f>SUM('Valor (Mensal)'!P15:AA15)</f>
        <v>57210727</v>
      </c>
      <c r="F15" s="8">
        <f>SUM('Valor (Mensal)'!AB15:AM15)</f>
        <v>31900736</v>
      </c>
      <c r="G15" s="8">
        <f>SUM('Valor (Mensal)'!AN15:AY15)</f>
        <v>19805349</v>
      </c>
    </row>
    <row r="16" spans="2:7" outlineLevel="2" x14ac:dyDescent="0.25">
      <c r="B16" s="4" t="s">
        <v>5</v>
      </c>
      <c r="C16" s="5" t="s">
        <v>149</v>
      </c>
      <c r="D16" s="8">
        <f>SUM('Valor (Mensal)'!D16:O16)</f>
        <v>87363202</v>
      </c>
      <c r="E16" s="8">
        <f>SUM('Valor (Mensal)'!P16:AA16)</f>
        <v>61900591</v>
      </c>
      <c r="F16" s="8">
        <f>SUM('Valor (Mensal)'!AB16:AM16)</f>
        <v>47991861</v>
      </c>
      <c r="G16" s="8">
        <f>SUM('Valor (Mensal)'!AN16:AY16)</f>
        <v>14149089</v>
      </c>
    </row>
    <row r="17" spans="2:7" outlineLevel="2" x14ac:dyDescent="0.25">
      <c r="B17" s="4" t="s">
        <v>6</v>
      </c>
      <c r="C17" s="5" t="s">
        <v>150</v>
      </c>
      <c r="D17" s="8">
        <f>SUM('Valor (Mensal)'!D17:O17)</f>
        <v>0</v>
      </c>
      <c r="E17" s="8">
        <f>SUM('Valor (Mensal)'!P17:AA17)</f>
        <v>0</v>
      </c>
      <c r="F17" s="8">
        <f>SUM('Valor (Mensal)'!AB17:AM17)</f>
        <v>0</v>
      </c>
      <c r="G17" s="8">
        <f>SUM('Valor (Mensal)'!AN17:AY17)</f>
        <v>0</v>
      </c>
    </row>
    <row r="18" spans="2:7" ht="22.5" outlineLevel="2" x14ac:dyDescent="0.25">
      <c r="B18" s="4" t="s">
        <v>7</v>
      </c>
      <c r="C18" s="5" t="s">
        <v>151</v>
      </c>
      <c r="D18" s="8">
        <f>SUM('Valor (Mensal)'!D18:O18)</f>
        <v>0</v>
      </c>
      <c r="E18" s="8">
        <f>SUM('Valor (Mensal)'!P18:AA18)</f>
        <v>0</v>
      </c>
      <c r="F18" s="8">
        <f>SUM('Valor (Mensal)'!AB18:AM18)</f>
        <v>0</v>
      </c>
      <c r="G18" s="8">
        <f>SUM('Valor (Mensal)'!AN18:AY18)</f>
        <v>0</v>
      </c>
    </row>
    <row r="19" spans="2:7" ht="22.5" outlineLevel="2" x14ac:dyDescent="0.25">
      <c r="B19" s="4" t="s">
        <v>8</v>
      </c>
      <c r="C19" s="5" t="s">
        <v>152</v>
      </c>
      <c r="D19" s="8">
        <f>SUM('Valor (Mensal)'!D19:O19)</f>
        <v>0</v>
      </c>
      <c r="E19" s="8">
        <f>SUM('Valor (Mensal)'!P19:AA19)</f>
        <v>0</v>
      </c>
      <c r="F19" s="8">
        <f>SUM('Valor (Mensal)'!AB19:AM19)</f>
        <v>0</v>
      </c>
      <c r="G19" s="8">
        <f>SUM('Valor (Mensal)'!AN19:AY19)</f>
        <v>0</v>
      </c>
    </row>
    <row r="20" spans="2:7" outlineLevel="2" x14ac:dyDescent="0.25">
      <c r="B20" s="4"/>
      <c r="C20" s="33" t="s">
        <v>314</v>
      </c>
      <c r="D20" s="8">
        <f>SUM('Valor (Mensal)'!D20:O20)</f>
        <v>0</v>
      </c>
      <c r="E20" s="8">
        <f>SUM('Valor (Mensal)'!P20:AA20)</f>
        <v>0</v>
      </c>
      <c r="F20" s="8">
        <f>SUM('Valor (Mensal)'!AB20:AM20)</f>
        <v>0</v>
      </c>
      <c r="G20" s="8">
        <f>SUM('Valor (Mensal)'!AN20:AY20)</f>
        <v>0</v>
      </c>
    </row>
    <row r="21" spans="2:7" ht="25.5" outlineLevel="1" x14ac:dyDescent="0.25">
      <c r="B21" s="16" t="s">
        <v>9</v>
      </c>
      <c r="C21" s="17" t="s">
        <v>153</v>
      </c>
      <c r="D21" s="18">
        <f>SUM('Valor (Mensal)'!D21:O21)</f>
        <v>5962956</v>
      </c>
      <c r="E21" s="18">
        <f>SUM('Valor (Mensal)'!P21:AA21)</f>
        <v>3410480</v>
      </c>
      <c r="F21" s="18">
        <f>SUM('Valor (Mensal)'!AB21:AM21)</f>
        <v>5438555</v>
      </c>
      <c r="G21" s="18">
        <f>SUM('Valor (Mensal)'!AN21:AY21)</f>
        <v>1877487</v>
      </c>
    </row>
    <row r="22" spans="2:7" ht="22.5" outlineLevel="2" x14ac:dyDescent="0.25">
      <c r="B22" s="4" t="s">
        <v>10</v>
      </c>
      <c r="C22" s="5" t="s">
        <v>154</v>
      </c>
      <c r="D22" s="8">
        <f>SUM('Valor (Mensal)'!D22:O22)</f>
        <v>5962956</v>
      </c>
      <c r="E22" s="8">
        <f>SUM('Valor (Mensal)'!P22:AA22)</f>
        <v>3410480</v>
      </c>
      <c r="F22" s="8">
        <f>SUM('Valor (Mensal)'!AB22:AM22)</f>
        <v>5438555</v>
      </c>
      <c r="G22" s="8">
        <f>SUM('Valor (Mensal)'!AN22:AY22)</f>
        <v>1877487</v>
      </c>
    </row>
    <row r="23" spans="2:7" ht="15.75" x14ac:dyDescent="0.25">
      <c r="B23" s="10" t="s">
        <v>138</v>
      </c>
      <c r="C23" s="11" t="s">
        <v>155</v>
      </c>
      <c r="D23" s="12">
        <f>SUM('Valor (Mensal)'!D23:O23)</f>
        <v>827244</v>
      </c>
      <c r="E23" s="12">
        <f>SUM('Valor (Mensal)'!P23:AA23)</f>
        <v>948482</v>
      </c>
      <c r="F23" s="12">
        <f>SUM('Valor (Mensal)'!AB23:AM23)</f>
        <v>1031395</v>
      </c>
      <c r="G23" s="12">
        <f>SUM('Valor (Mensal)'!AN23:AY23)</f>
        <v>321674</v>
      </c>
    </row>
    <row r="24" spans="2:7" outlineLevel="1" x14ac:dyDescent="0.25">
      <c r="B24" s="16" t="s">
        <v>11</v>
      </c>
      <c r="C24" s="17" t="s">
        <v>156</v>
      </c>
      <c r="D24" s="18">
        <f>SUM('Valor (Mensal)'!D24:O24)</f>
        <v>827244</v>
      </c>
      <c r="E24" s="18">
        <f>SUM('Valor (Mensal)'!P24:AA24)</f>
        <v>948482</v>
      </c>
      <c r="F24" s="18">
        <f>SUM('Valor (Mensal)'!AB24:AM24)</f>
        <v>1031395</v>
      </c>
      <c r="G24" s="18">
        <f>SUM('Valor (Mensal)'!AN24:AY24)</f>
        <v>321674</v>
      </c>
    </row>
    <row r="25" spans="2:7" outlineLevel="2" x14ac:dyDescent="0.25">
      <c r="B25" s="4" t="s">
        <v>12</v>
      </c>
      <c r="C25" s="5" t="s">
        <v>156</v>
      </c>
      <c r="D25" s="8">
        <f>SUM('Valor (Mensal)'!D25:O25)</f>
        <v>827244</v>
      </c>
      <c r="E25" s="8">
        <f>SUM('Valor (Mensal)'!P25:AA25)</f>
        <v>948482</v>
      </c>
      <c r="F25" s="8">
        <f>SUM('Valor (Mensal)'!AB25:AM25)</f>
        <v>1031395</v>
      </c>
      <c r="G25" s="8">
        <f>SUM('Valor (Mensal)'!AN25:AY25)</f>
        <v>321674</v>
      </c>
    </row>
    <row r="26" spans="2:7" ht="15.75" x14ac:dyDescent="0.25">
      <c r="B26" s="10" t="s">
        <v>139</v>
      </c>
      <c r="C26" s="11" t="s">
        <v>157</v>
      </c>
      <c r="D26" s="12">
        <f>SUM('Valor (Mensal)'!D26:O26)</f>
        <v>22238710</v>
      </c>
      <c r="E26" s="12">
        <f>SUM('Valor (Mensal)'!P26:AA26)</f>
        <v>20967454</v>
      </c>
      <c r="F26" s="12">
        <f>SUM('Valor (Mensal)'!AB26:AM26)</f>
        <v>18017981</v>
      </c>
      <c r="G26" s="12">
        <f>SUM('Valor (Mensal)'!AN26:AY26)</f>
        <v>3746868</v>
      </c>
    </row>
    <row r="27" spans="2:7" outlineLevel="1" x14ac:dyDescent="0.25">
      <c r="B27" s="16">
        <v>10</v>
      </c>
      <c r="C27" s="17" t="s">
        <v>158</v>
      </c>
      <c r="D27" s="18">
        <f>SUM('Valor (Mensal)'!D27:O27)</f>
        <v>114220</v>
      </c>
      <c r="E27" s="18">
        <f>SUM('Valor (Mensal)'!P27:AA27)</f>
        <v>471486</v>
      </c>
      <c r="F27" s="18">
        <f>SUM('Valor (Mensal)'!AB27:AM27)</f>
        <v>192132</v>
      </c>
      <c r="G27" s="18">
        <f>SUM('Valor (Mensal)'!AN27:AY27)</f>
        <v>172010</v>
      </c>
    </row>
    <row r="28" spans="2:7" outlineLevel="2" x14ac:dyDescent="0.25">
      <c r="B28" s="4" t="s">
        <v>13</v>
      </c>
      <c r="C28" s="5" t="s">
        <v>158</v>
      </c>
      <c r="D28" s="8">
        <f>SUM('Valor (Mensal)'!D28:O28)</f>
        <v>114220</v>
      </c>
      <c r="E28" s="8">
        <f>SUM('Valor (Mensal)'!P28:AA28)</f>
        <v>471486</v>
      </c>
      <c r="F28" s="8">
        <f>SUM('Valor (Mensal)'!AB28:AM28)</f>
        <v>192132</v>
      </c>
      <c r="G28" s="8">
        <f>SUM('Valor (Mensal)'!AN28:AY28)</f>
        <v>172010</v>
      </c>
    </row>
    <row r="29" spans="2:7" outlineLevel="1" x14ac:dyDescent="0.25">
      <c r="B29" s="16">
        <v>11</v>
      </c>
      <c r="C29" s="17" t="s">
        <v>159</v>
      </c>
      <c r="D29" s="18">
        <f>SUM('Valor (Mensal)'!D29:O29)</f>
        <v>23581</v>
      </c>
      <c r="E29" s="18">
        <f>SUM('Valor (Mensal)'!P29:AA29)</f>
        <v>29759</v>
      </c>
      <c r="F29" s="18">
        <f>SUM('Valor (Mensal)'!AB29:AM29)</f>
        <v>27017</v>
      </c>
      <c r="G29" s="18">
        <f>SUM('Valor (Mensal)'!AN29:AY29)</f>
        <v>5801</v>
      </c>
    </row>
    <row r="30" spans="2:7" outlineLevel="2" x14ac:dyDescent="0.25">
      <c r="B30" s="4" t="s">
        <v>14</v>
      </c>
      <c r="C30" s="5" t="s">
        <v>160</v>
      </c>
      <c r="D30" s="8">
        <f>SUM('Valor (Mensal)'!D30:O30)</f>
        <v>23581</v>
      </c>
      <c r="E30" s="8">
        <f>SUM('Valor (Mensal)'!P30:AA30)</f>
        <v>29759</v>
      </c>
      <c r="F30" s="8">
        <f>SUM('Valor (Mensal)'!AB30:AM30)</f>
        <v>27017</v>
      </c>
      <c r="G30" s="8">
        <f>SUM('Valor (Mensal)'!AN30:AY30)</f>
        <v>5801</v>
      </c>
    </row>
    <row r="31" spans="2:7" ht="33.75" outlineLevel="2" x14ac:dyDescent="0.25">
      <c r="B31" s="4" t="s">
        <v>15</v>
      </c>
      <c r="C31" s="5" t="s">
        <v>161</v>
      </c>
      <c r="D31" s="8">
        <f>SUM('Valor (Mensal)'!D31:O31)</f>
        <v>0</v>
      </c>
      <c r="E31" s="8">
        <f>SUM('Valor (Mensal)'!P31:AA31)</f>
        <v>0</v>
      </c>
      <c r="F31" s="8">
        <f>SUM('Valor (Mensal)'!AB31:AM31)</f>
        <v>0</v>
      </c>
      <c r="G31" s="8">
        <f>SUM('Valor (Mensal)'!AN31:AY31)</f>
        <v>0</v>
      </c>
    </row>
    <row r="32" spans="2:7" outlineLevel="1" x14ac:dyDescent="0.25">
      <c r="B32" s="16">
        <v>13</v>
      </c>
      <c r="C32" s="17" t="s">
        <v>162</v>
      </c>
      <c r="D32" s="18">
        <f>SUM('Valor (Mensal)'!D32:O32)</f>
        <v>0</v>
      </c>
      <c r="E32" s="18">
        <f>SUM('Valor (Mensal)'!P32:AA32)</f>
        <v>0</v>
      </c>
      <c r="F32" s="18">
        <f>SUM('Valor (Mensal)'!AB32:AM32)</f>
        <v>0</v>
      </c>
      <c r="G32" s="18">
        <f>SUM('Valor (Mensal)'!AN32:AY32)</f>
        <v>0</v>
      </c>
    </row>
    <row r="33" spans="2:7" outlineLevel="2" x14ac:dyDescent="0.25">
      <c r="B33" s="4" t="s">
        <v>16</v>
      </c>
      <c r="C33" s="5" t="s">
        <v>163</v>
      </c>
      <c r="D33" s="8">
        <f>SUM('Valor (Mensal)'!D33:O33)</f>
        <v>0</v>
      </c>
      <c r="E33" s="8">
        <f>SUM('Valor (Mensal)'!P33:AA33)</f>
        <v>0</v>
      </c>
      <c r="F33" s="8">
        <f>SUM('Valor (Mensal)'!AB33:AM33)</f>
        <v>0</v>
      </c>
      <c r="G33" s="8">
        <f>SUM('Valor (Mensal)'!AN33:AY33)</f>
        <v>0</v>
      </c>
    </row>
    <row r="34" spans="2:7" outlineLevel="2" x14ac:dyDescent="0.25">
      <c r="B34" s="4" t="s">
        <v>17</v>
      </c>
      <c r="C34" s="5" t="s">
        <v>164</v>
      </c>
      <c r="D34" s="8">
        <f>SUM('Valor (Mensal)'!D34:O34)</f>
        <v>0</v>
      </c>
      <c r="E34" s="8">
        <f>SUM('Valor (Mensal)'!P34:AA34)</f>
        <v>0</v>
      </c>
      <c r="F34" s="8">
        <f>SUM('Valor (Mensal)'!AB34:AM34)</f>
        <v>0</v>
      </c>
      <c r="G34" s="8">
        <f>SUM('Valor (Mensal)'!AN34:AY34)</f>
        <v>0</v>
      </c>
    </row>
    <row r="35" spans="2:7" outlineLevel="1" x14ac:dyDescent="0.25">
      <c r="B35" s="16">
        <v>14</v>
      </c>
      <c r="C35" s="17" t="s">
        <v>165</v>
      </c>
      <c r="D35" s="18">
        <f>SUM('Valor (Mensal)'!D35:O35)</f>
        <v>22100909</v>
      </c>
      <c r="E35" s="18">
        <f>SUM('Valor (Mensal)'!P35:AA35)</f>
        <v>20466209</v>
      </c>
      <c r="F35" s="18">
        <f>SUM('Valor (Mensal)'!AB35:AM35)</f>
        <v>17798832</v>
      </c>
      <c r="G35" s="18">
        <f>SUM('Valor (Mensal)'!AN35:AY35)</f>
        <v>3569057</v>
      </c>
    </row>
    <row r="36" spans="2:7" outlineLevel="2" x14ac:dyDescent="0.25">
      <c r="B36" s="4" t="s">
        <v>18</v>
      </c>
      <c r="C36" s="5" t="s">
        <v>166</v>
      </c>
      <c r="D36" s="8">
        <f>SUM('Valor (Mensal)'!D36:O36)</f>
        <v>4066022</v>
      </c>
      <c r="E36" s="8">
        <f>SUM('Valor (Mensal)'!P36:AA36)</f>
        <v>3313140</v>
      </c>
      <c r="F36" s="8">
        <f>SUM('Valor (Mensal)'!AB36:AM36)</f>
        <v>3896402</v>
      </c>
      <c r="G36" s="8">
        <f>SUM('Valor (Mensal)'!AN36:AY36)</f>
        <v>349069</v>
      </c>
    </row>
    <row r="37" spans="2:7" outlineLevel="2" x14ac:dyDescent="0.25">
      <c r="B37" s="4" t="s">
        <v>19</v>
      </c>
      <c r="C37" s="5" t="s">
        <v>167</v>
      </c>
      <c r="D37" s="8">
        <f>SUM('Valor (Mensal)'!D37:O37)</f>
        <v>18034887</v>
      </c>
      <c r="E37" s="8">
        <f>SUM('Valor (Mensal)'!P37:AA37)</f>
        <v>17153069</v>
      </c>
      <c r="F37" s="8">
        <f>SUM('Valor (Mensal)'!AB37:AM37)</f>
        <v>13902430</v>
      </c>
      <c r="G37" s="8">
        <f>SUM('Valor (Mensal)'!AN37:AY37)</f>
        <v>3219988</v>
      </c>
    </row>
    <row r="38" spans="2:7" ht="15.75" x14ac:dyDescent="0.25">
      <c r="B38" s="10" t="s">
        <v>140</v>
      </c>
      <c r="C38" s="11" t="s">
        <v>168</v>
      </c>
      <c r="D38" s="12">
        <f>SUM('Valor (Mensal)'!D38:O38)</f>
        <v>14386144511</v>
      </c>
      <c r="E38" s="12">
        <f>SUM('Valor (Mensal)'!P38:AA38)</f>
        <v>19750590297</v>
      </c>
      <c r="F38" s="12">
        <f>SUM('Valor (Mensal)'!AB38:AM38)</f>
        <v>13900396536</v>
      </c>
      <c r="G38" s="12">
        <f>SUM('Valor (Mensal)'!AN38:AY38)</f>
        <v>3567536369</v>
      </c>
    </row>
    <row r="39" spans="2:7" outlineLevel="1" x14ac:dyDescent="0.25">
      <c r="B39" s="16">
        <v>15</v>
      </c>
      <c r="C39" s="17" t="s">
        <v>169</v>
      </c>
      <c r="D39" s="18">
        <f>SUM('Valor (Mensal)'!D39:O39)</f>
        <v>4532769071</v>
      </c>
      <c r="E39" s="18">
        <f>SUM('Valor (Mensal)'!P39:AA39)</f>
        <v>4229758163</v>
      </c>
      <c r="F39" s="18">
        <f>SUM('Valor (Mensal)'!AB39:AM39)</f>
        <v>4271845762</v>
      </c>
      <c r="G39" s="18">
        <f>SUM('Valor (Mensal)'!AN39:AY39)</f>
        <v>1180790696</v>
      </c>
    </row>
    <row r="40" spans="2:7" ht="22.5" outlineLevel="2" x14ac:dyDescent="0.25">
      <c r="B40" s="4" t="s">
        <v>20</v>
      </c>
      <c r="C40" s="5" t="s">
        <v>170</v>
      </c>
      <c r="D40" s="8">
        <f>SUM('Valor (Mensal)'!D40:O40)</f>
        <v>2249679616</v>
      </c>
      <c r="E40" s="8">
        <f>SUM('Valor (Mensal)'!P40:AA40)</f>
        <v>2218926358</v>
      </c>
      <c r="F40" s="8">
        <f>SUM('Valor (Mensal)'!AB40:AM40)</f>
        <v>2310809244</v>
      </c>
      <c r="G40" s="8">
        <f>SUM('Valor (Mensal)'!AN40:AY40)</f>
        <v>607481130</v>
      </c>
    </row>
    <row r="41" spans="2:7" ht="22.5" outlineLevel="2" x14ac:dyDescent="0.25">
      <c r="B41" s="4" t="s">
        <v>21</v>
      </c>
      <c r="C41" s="5" t="s">
        <v>171</v>
      </c>
      <c r="D41" s="8">
        <f>SUM('Valor (Mensal)'!D41:O41)</f>
        <v>51079550</v>
      </c>
      <c r="E41" s="8">
        <f>SUM('Valor (Mensal)'!P41:AA41)</f>
        <v>47904540</v>
      </c>
      <c r="F41" s="8">
        <f>SUM('Valor (Mensal)'!AB41:AM41)</f>
        <v>41346449</v>
      </c>
      <c r="G41" s="8">
        <f>SUM('Valor (Mensal)'!AN41:AY41)</f>
        <v>10590119</v>
      </c>
    </row>
    <row r="42" spans="2:7" outlineLevel="2" x14ac:dyDescent="0.25">
      <c r="B42" s="4" t="s">
        <v>22</v>
      </c>
      <c r="C42" s="5" t="s">
        <v>172</v>
      </c>
      <c r="D42" s="8">
        <f>SUM('Valor (Mensal)'!D42:O42)</f>
        <v>1609988350</v>
      </c>
      <c r="E42" s="8">
        <f>SUM('Valor (Mensal)'!P42:AA42)</f>
        <v>1493019784</v>
      </c>
      <c r="F42" s="8">
        <f>SUM('Valor (Mensal)'!AB42:AM42)</f>
        <v>1394168739</v>
      </c>
      <c r="G42" s="8">
        <f>SUM('Valor (Mensal)'!AN42:AY42)</f>
        <v>407431250</v>
      </c>
    </row>
    <row r="43" spans="2:7" outlineLevel="2" x14ac:dyDescent="0.25">
      <c r="B43" s="4" t="s">
        <v>23</v>
      </c>
      <c r="C43" s="5" t="s">
        <v>173</v>
      </c>
      <c r="D43" s="8">
        <f>SUM('Valor (Mensal)'!D43:O43)</f>
        <v>1826961</v>
      </c>
      <c r="E43" s="8">
        <f>SUM('Valor (Mensal)'!P43:AA43)</f>
        <v>813890</v>
      </c>
      <c r="F43" s="8">
        <f>SUM('Valor (Mensal)'!AB43:AM43)</f>
        <v>38472412</v>
      </c>
      <c r="G43" s="8">
        <f>SUM('Valor (Mensal)'!AN43:AY43)</f>
        <v>5573618</v>
      </c>
    </row>
    <row r="44" spans="2:7" ht="22.5" outlineLevel="2" x14ac:dyDescent="0.25">
      <c r="B44" s="4" t="s">
        <v>24</v>
      </c>
      <c r="C44" s="5" t="s">
        <v>174</v>
      </c>
      <c r="D44" s="8">
        <f>SUM('Valor (Mensal)'!D44:O44)</f>
        <v>470893275</v>
      </c>
      <c r="E44" s="8">
        <f>SUM('Valor (Mensal)'!P44:AA44)</f>
        <v>293042799</v>
      </c>
      <c r="F44" s="8">
        <f>SUM('Valor (Mensal)'!AB44:AM44)</f>
        <v>293609376</v>
      </c>
      <c r="G44" s="8">
        <f>SUM('Valor (Mensal)'!AN44:AY44)</f>
        <v>93575640</v>
      </c>
    </row>
    <row r="45" spans="2:7" outlineLevel="2" x14ac:dyDescent="0.25">
      <c r="B45" s="4" t="s">
        <v>25</v>
      </c>
      <c r="C45" s="5" t="s">
        <v>175</v>
      </c>
      <c r="D45" s="8">
        <f>SUM('Valor (Mensal)'!D45:O45)</f>
        <v>2382547</v>
      </c>
      <c r="E45" s="8">
        <f>SUM('Valor (Mensal)'!P45:AA45)</f>
        <v>61345</v>
      </c>
      <c r="F45" s="8">
        <f>SUM('Valor (Mensal)'!AB45:AM45)</f>
        <v>565959</v>
      </c>
      <c r="G45" s="8">
        <f>SUM('Valor (Mensal)'!AN45:AY45)</f>
        <v>300208</v>
      </c>
    </row>
    <row r="46" spans="2:7" outlineLevel="2" x14ac:dyDescent="0.25">
      <c r="B46" s="4" t="s">
        <v>26</v>
      </c>
      <c r="C46" s="5" t="s">
        <v>176</v>
      </c>
      <c r="D46" s="8">
        <f>SUM('Valor (Mensal)'!D46:O46)</f>
        <v>36422</v>
      </c>
      <c r="E46" s="8">
        <f>SUM('Valor (Mensal)'!P46:AA46)</f>
        <v>10693</v>
      </c>
      <c r="F46" s="8">
        <f>SUM('Valor (Mensal)'!AB46:AM46)</f>
        <v>68</v>
      </c>
      <c r="G46" s="8">
        <f>SUM('Valor (Mensal)'!AN46:AY46)</f>
        <v>666</v>
      </c>
    </row>
    <row r="47" spans="2:7" outlineLevel="2" x14ac:dyDescent="0.25">
      <c r="B47" s="4" t="s">
        <v>27</v>
      </c>
      <c r="C47" s="5" t="s">
        <v>177</v>
      </c>
      <c r="D47" s="8">
        <f>SUM('Valor (Mensal)'!D47:O47)</f>
        <v>137746920</v>
      </c>
      <c r="E47" s="8">
        <f>SUM('Valor (Mensal)'!P47:AA47)</f>
        <v>159009096</v>
      </c>
      <c r="F47" s="8">
        <f>SUM('Valor (Mensal)'!AB47:AM47)</f>
        <v>178423427</v>
      </c>
      <c r="G47" s="8">
        <f>SUM('Valor (Mensal)'!AN47:AY47)</f>
        <v>53075426</v>
      </c>
    </row>
    <row r="48" spans="2:7" outlineLevel="2" x14ac:dyDescent="0.25">
      <c r="B48" s="4" t="s">
        <v>28</v>
      </c>
      <c r="C48" s="5" t="s">
        <v>178</v>
      </c>
      <c r="D48" s="8">
        <f>SUM('Valor (Mensal)'!D48:O48)</f>
        <v>9135430</v>
      </c>
      <c r="E48" s="8">
        <f>SUM('Valor (Mensal)'!P48:AA48)</f>
        <v>16969658</v>
      </c>
      <c r="F48" s="8">
        <f>SUM('Valor (Mensal)'!AB48:AM48)</f>
        <v>14450088</v>
      </c>
      <c r="G48" s="8">
        <f>SUM('Valor (Mensal)'!AN48:AY48)</f>
        <v>2762639</v>
      </c>
    </row>
    <row r="49" spans="2:7" outlineLevel="1" x14ac:dyDescent="0.25">
      <c r="B49" s="16">
        <v>16</v>
      </c>
      <c r="C49" s="17" t="s">
        <v>179</v>
      </c>
      <c r="D49" s="18">
        <f>SUM('Valor (Mensal)'!D49:O49)</f>
        <v>2218197381</v>
      </c>
      <c r="E49" s="18">
        <f>SUM('Valor (Mensal)'!P49:AA49)</f>
        <v>2323152053</v>
      </c>
      <c r="F49" s="18">
        <f>SUM('Valor (Mensal)'!AB49:AM49)</f>
        <v>1889359103</v>
      </c>
      <c r="G49" s="18">
        <f>SUM('Valor (Mensal)'!AN49:AY49)</f>
        <v>369096299</v>
      </c>
    </row>
    <row r="50" spans="2:7" outlineLevel="2" x14ac:dyDescent="0.25">
      <c r="B50" s="4" t="s">
        <v>29</v>
      </c>
      <c r="C50" s="5" t="s">
        <v>180</v>
      </c>
      <c r="D50" s="8">
        <f>SUM('Valor (Mensal)'!D50:O50)</f>
        <v>2218197381</v>
      </c>
      <c r="E50" s="8">
        <f>SUM('Valor (Mensal)'!P50:AA50)</f>
        <v>2323152053</v>
      </c>
      <c r="F50" s="8">
        <f>SUM('Valor (Mensal)'!AB50:AM50)</f>
        <v>1889359103</v>
      </c>
      <c r="G50" s="8">
        <f>SUM('Valor (Mensal)'!AN50:AY50)</f>
        <v>369096299</v>
      </c>
    </row>
    <row r="51" spans="2:7" outlineLevel="1" x14ac:dyDescent="0.25">
      <c r="B51" s="16">
        <v>17</v>
      </c>
      <c r="C51" s="17" t="s">
        <v>181</v>
      </c>
      <c r="D51" s="18">
        <f>SUM('Valor (Mensal)'!D51:O51)</f>
        <v>120005903</v>
      </c>
      <c r="E51" s="18">
        <f>SUM('Valor (Mensal)'!P51:AA51)</f>
        <v>94721383</v>
      </c>
      <c r="F51" s="18">
        <f>SUM('Valor (Mensal)'!AB51:AM51)</f>
        <v>86812355</v>
      </c>
      <c r="G51" s="18">
        <f>SUM('Valor (Mensal)'!AN51:AY51)</f>
        <v>28166809</v>
      </c>
    </row>
    <row r="52" spans="2:7" outlineLevel="2" x14ac:dyDescent="0.25">
      <c r="B52" s="4" t="s">
        <v>30</v>
      </c>
      <c r="C52" s="5" t="s">
        <v>182</v>
      </c>
      <c r="D52" s="8">
        <f>SUM('Valor (Mensal)'!D52:O52)</f>
        <v>6988223</v>
      </c>
      <c r="E52" s="8">
        <f>SUM('Valor (Mensal)'!P52:AA52)</f>
        <v>6451083</v>
      </c>
      <c r="F52" s="8">
        <f>SUM('Valor (Mensal)'!AB52:AM52)</f>
        <v>5177919</v>
      </c>
      <c r="G52" s="8">
        <f>SUM('Valor (Mensal)'!AN52:AY52)</f>
        <v>1956589</v>
      </c>
    </row>
    <row r="53" spans="2:7" outlineLevel="2" x14ac:dyDescent="0.25">
      <c r="B53" s="4" t="s">
        <v>31</v>
      </c>
      <c r="C53" s="5" t="s">
        <v>183</v>
      </c>
      <c r="D53" s="8">
        <f>SUM('Valor (Mensal)'!D53:O53)</f>
        <v>19473279</v>
      </c>
      <c r="E53" s="8">
        <f>SUM('Valor (Mensal)'!P53:AA53)</f>
        <v>18584771</v>
      </c>
      <c r="F53" s="8">
        <f>SUM('Valor (Mensal)'!AB53:AM53)</f>
        <v>12416850</v>
      </c>
      <c r="G53" s="8">
        <f>SUM('Valor (Mensal)'!AN53:AY53)</f>
        <v>3355128</v>
      </c>
    </row>
    <row r="54" spans="2:7" outlineLevel="2" x14ac:dyDescent="0.25">
      <c r="B54" s="4" t="s">
        <v>32</v>
      </c>
      <c r="C54" s="5" t="s">
        <v>184</v>
      </c>
      <c r="D54" s="8">
        <f>SUM('Valor (Mensal)'!D54:O54)</f>
        <v>1647465</v>
      </c>
      <c r="E54" s="8">
        <f>SUM('Valor (Mensal)'!P54:AA54)</f>
        <v>1552666</v>
      </c>
      <c r="F54" s="8">
        <f>SUM('Valor (Mensal)'!AB54:AM54)</f>
        <v>1394570</v>
      </c>
      <c r="G54" s="8">
        <f>SUM('Valor (Mensal)'!AN54:AY54)</f>
        <v>567824</v>
      </c>
    </row>
    <row r="55" spans="2:7" outlineLevel="2" x14ac:dyDescent="0.25">
      <c r="B55" s="4" t="s">
        <v>33</v>
      </c>
      <c r="C55" s="5" t="s">
        <v>185</v>
      </c>
      <c r="D55" s="8">
        <f>SUM('Valor (Mensal)'!D55:O55)</f>
        <v>869458</v>
      </c>
      <c r="E55" s="8">
        <f>SUM('Valor (Mensal)'!P55:AA55)</f>
        <v>463674</v>
      </c>
      <c r="F55" s="8">
        <f>SUM('Valor (Mensal)'!AB55:AM55)</f>
        <v>1135211</v>
      </c>
      <c r="G55" s="8">
        <f>SUM('Valor (Mensal)'!AN55:AY55)</f>
        <v>824695</v>
      </c>
    </row>
    <row r="56" spans="2:7" ht="22.5" outlineLevel="2" x14ac:dyDescent="0.25">
      <c r="B56" s="4" t="s">
        <v>34</v>
      </c>
      <c r="C56" s="5" t="s">
        <v>186</v>
      </c>
      <c r="D56" s="8">
        <f>SUM('Valor (Mensal)'!D56:O56)</f>
        <v>0</v>
      </c>
      <c r="E56" s="8">
        <f>SUM('Valor (Mensal)'!P56:AA56)</f>
        <v>0</v>
      </c>
      <c r="F56" s="8">
        <f>SUM('Valor (Mensal)'!AB56:AM56)</f>
        <v>0</v>
      </c>
      <c r="G56" s="8">
        <f>SUM('Valor (Mensal)'!AN56:AY56)</f>
        <v>0</v>
      </c>
    </row>
    <row r="57" spans="2:7" ht="22.5" outlineLevel="2" x14ac:dyDescent="0.25">
      <c r="B57" s="4" t="s">
        <v>35</v>
      </c>
      <c r="C57" s="5" t="s">
        <v>187</v>
      </c>
      <c r="D57" s="8">
        <f>SUM('Valor (Mensal)'!D57:O57)</f>
        <v>86142807</v>
      </c>
      <c r="E57" s="8">
        <f>SUM('Valor (Mensal)'!P57:AA57)</f>
        <v>62645062</v>
      </c>
      <c r="F57" s="8">
        <f>SUM('Valor (Mensal)'!AB57:AM57)</f>
        <v>61486817</v>
      </c>
      <c r="G57" s="8">
        <f>SUM('Valor (Mensal)'!AN57:AY57)</f>
        <v>19180593</v>
      </c>
    </row>
    <row r="58" spans="2:7" outlineLevel="2" x14ac:dyDescent="0.25">
      <c r="B58" s="4" t="s">
        <v>36</v>
      </c>
      <c r="C58" s="5" t="s">
        <v>188</v>
      </c>
      <c r="D58" s="8">
        <f>SUM('Valor (Mensal)'!D58:O58)</f>
        <v>4875898</v>
      </c>
      <c r="E58" s="8">
        <f>SUM('Valor (Mensal)'!P58:AA58)</f>
        <v>5018627</v>
      </c>
      <c r="F58" s="8">
        <f>SUM('Valor (Mensal)'!AB58:AM58)</f>
        <v>5200416</v>
      </c>
      <c r="G58" s="8">
        <f>SUM('Valor (Mensal)'!AN58:AY58)</f>
        <v>2279230</v>
      </c>
    </row>
    <row r="59" spans="2:7" outlineLevel="2" x14ac:dyDescent="0.25">
      <c r="B59" s="4"/>
      <c r="C59" s="33" t="s">
        <v>314</v>
      </c>
      <c r="D59" s="8">
        <f>SUM('Valor (Mensal)'!D59:O59)</f>
        <v>8773</v>
      </c>
      <c r="E59" s="8">
        <f>SUM('Valor (Mensal)'!P59:AA59)</f>
        <v>5500</v>
      </c>
      <c r="F59" s="8">
        <f>SUM('Valor (Mensal)'!AB59:AM59)</f>
        <v>572</v>
      </c>
      <c r="G59" s="8">
        <f>SUM('Valor (Mensal)'!AN59:AY59)</f>
        <v>2750</v>
      </c>
    </row>
    <row r="60" spans="2:7" outlineLevel="1" x14ac:dyDescent="0.25">
      <c r="B60" s="16">
        <v>18</v>
      </c>
      <c r="C60" s="17" t="s">
        <v>189</v>
      </c>
      <c r="D60" s="18">
        <f>SUM('Valor (Mensal)'!D60:O60)</f>
        <v>42710914</v>
      </c>
      <c r="E60" s="18">
        <f>SUM('Valor (Mensal)'!P60:AA60)</f>
        <v>44189099</v>
      </c>
      <c r="F60" s="18">
        <f>SUM('Valor (Mensal)'!AB60:AM60)</f>
        <v>48985172</v>
      </c>
      <c r="G60" s="18">
        <f>SUM('Valor (Mensal)'!AN60:AY60)</f>
        <v>13275997</v>
      </c>
    </row>
    <row r="61" spans="2:7" outlineLevel="2" x14ac:dyDescent="0.25">
      <c r="B61" s="4" t="s">
        <v>37</v>
      </c>
      <c r="C61" s="5" t="s">
        <v>190</v>
      </c>
      <c r="D61" s="8">
        <f>SUM('Valor (Mensal)'!D61:O61)</f>
        <v>4870832</v>
      </c>
      <c r="E61" s="8">
        <f>SUM('Valor (Mensal)'!P61:AA61)</f>
        <v>3694015</v>
      </c>
      <c r="F61" s="8">
        <f>SUM('Valor (Mensal)'!AB61:AM61)</f>
        <v>5397143</v>
      </c>
      <c r="G61" s="8">
        <f>SUM('Valor (Mensal)'!AN61:AY61)</f>
        <v>1462471</v>
      </c>
    </row>
    <row r="62" spans="2:7" ht="22.5" outlineLevel="2" x14ac:dyDescent="0.25">
      <c r="B62" s="4" t="s">
        <v>38</v>
      </c>
      <c r="C62" s="5" t="s">
        <v>191</v>
      </c>
      <c r="D62" s="8">
        <f>SUM('Valor (Mensal)'!D62:O62)</f>
        <v>37840082</v>
      </c>
      <c r="E62" s="8">
        <f>SUM('Valor (Mensal)'!P62:AA62)</f>
        <v>40495084</v>
      </c>
      <c r="F62" s="8">
        <f>SUM('Valor (Mensal)'!AB62:AM62)</f>
        <v>43588029</v>
      </c>
      <c r="G62" s="8">
        <f>SUM('Valor (Mensal)'!AN62:AY62)</f>
        <v>11813526</v>
      </c>
    </row>
    <row r="63" spans="2:7" ht="25.5" outlineLevel="1" x14ac:dyDescent="0.25">
      <c r="B63" s="16">
        <v>19</v>
      </c>
      <c r="C63" s="17" t="s">
        <v>192</v>
      </c>
      <c r="D63" s="18">
        <f>SUM('Valor (Mensal)'!D63:O63)</f>
        <v>909540683</v>
      </c>
      <c r="E63" s="18">
        <f>SUM('Valor (Mensal)'!P63:AA63)</f>
        <v>1018117507</v>
      </c>
      <c r="F63" s="18">
        <f>SUM('Valor (Mensal)'!AB63:AM63)</f>
        <v>1124178287</v>
      </c>
      <c r="G63" s="18">
        <f>SUM('Valor (Mensal)'!AN63:AY63)</f>
        <v>315685313</v>
      </c>
    </row>
    <row r="64" spans="2:7" outlineLevel="2" x14ac:dyDescent="0.25">
      <c r="B64" s="4" t="s">
        <v>39</v>
      </c>
      <c r="C64" s="5" t="s">
        <v>193</v>
      </c>
      <c r="D64" s="8">
        <f>SUM('Valor (Mensal)'!D64:O64)</f>
        <v>378767949</v>
      </c>
      <c r="E64" s="8">
        <f>SUM('Valor (Mensal)'!P64:AA64)</f>
        <v>498739414</v>
      </c>
      <c r="F64" s="8">
        <f>SUM('Valor (Mensal)'!AB64:AM64)</f>
        <v>598465577</v>
      </c>
      <c r="G64" s="8">
        <f>SUM('Valor (Mensal)'!AN64:AY64)</f>
        <v>165831247</v>
      </c>
    </row>
    <row r="65" spans="2:7" ht="22.5" outlineLevel="2" x14ac:dyDescent="0.25">
      <c r="B65" s="4" t="s">
        <v>40</v>
      </c>
      <c r="C65" s="5" t="s">
        <v>194</v>
      </c>
      <c r="D65" s="8">
        <f>SUM('Valor (Mensal)'!D65:O65)</f>
        <v>11169246</v>
      </c>
      <c r="E65" s="8">
        <f>SUM('Valor (Mensal)'!P65:AA65)</f>
        <v>11050857</v>
      </c>
      <c r="F65" s="8">
        <f>SUM('Valor (Mensal)'!AB65:AM65)</f>
        <v>9324815</v>
      </c>
      <c r="G65" s="8">
        <f>SUM('Valor (Mensal)'!AN65:AY65)</f>
        <v>2426541</v>
      </c>
    </row>
    <row r="66" spans="2:7" outlineLevel="2" x14ac:dyDescent="0.25">
      <c r="B66" s="4" t="s">
        <v>41</v>
      </c>
      <c r="C66" s="5" t="s">
        <v>195</v>
      </c>
      <c r="D66" s="8">
        <f>SUM('Valor (Mensal)'!D66:O66)</f>
        <v>519603488</v>
      </c>
      <c r="E66" s="8">
        <f>SUM('Valor (Mensal)'!P66:AA66)</f>
        <v>508327236</v>
      </c>
      <c r="F66" s="8">
        <f>SUM('Valor (Mensal)'!AB66:AM66)</f>
        <v>516387895</v>
      </c>
      <c r="G66" s="8">
        <f>SUM('Valor (Mensal)'!AN66:AY66)</f>
        <v>147427525</v>
      </c>
    </row>
    <row r="67" spans="2:7" outlineLevel="1" x14ac:dyDescent="0.25">
      <c r="B67" s="16">
        <v>20</v>
      </c>
      <c r="C67" s="17" t="s">
        <v>196</v>
      </c>
      <c r="D67" s="18">
        <f>SUM('Valor (Mensal)'!D67:O67)</f>
        <v>145469790</v>
      </c>
      <c r="E67" s="18">
        <f>SUM('Valor (Mensal)'!P67:AA67)</f>
        <v>130701851</v>
      </c>
      <c r="F67" s="18">
        <f>SUM('Valor (Mensal)'!AB67:AM67)</f>
        <v>125168518</v>
      </c>
      <c r="G67" s="18">
        <f>SUM('Valor (Mensal)'!AN67:AY67)</f>
        <v>39968119</v>
      </c>
    </row>
    <row r="68" spans="2:7" outlineLevel="2" x14ac:dyDescent="0.25">
      <c r="B68" s="4" t="s">
        <v>42</v>
      </c>
      <c r="C68" s="5" t="s">
        <v>197</v>
      </c>
      <c r="D68" s="8">
        <f>SUM('Valor (Mensal)'!D68:O68)</f>
        <v>123949188</v>
      </c>
      <c r="E68" s="8">
        <f>SUM('Valor (Mensal)'!P68:AA68)</f>
        <v>105499713</v>
      </c>
      <c r="F68" s="8">
        <f>SUM('Valor (Mensal)'!AB68:AM68)</f>
        <v>98221666</v>
      </c>
      <c r="G68" s="8">
        <f>SUM('Valor (Mensal)'!AN68:AY68)</f>
        <v>32587324</v>
      </c>
    </row>
    <row r="69" spans="2:7" ht="22.5" outlineLevel="2" x14ac:dyDescent="0.25">
      <c r="B69" s="4" t="s">
        <v>43</v>
      </c>
      <c r="C69" s="5" t="s">
        <v>198</v>
      </c>
      <c r="D69" s="8">
        <f>SUM('Valor (Mensal)'!D69:O69)</f>
        <v>21520602</v>
      </c>
      <c r="E69" s="8">
        <f>SUM('Valor (Mensal)'!P69:AA69)</f>
        <v>25202138</v>
      </c>
      <c r="F69" s="8">
        <f>SUM('Valor (Mensal)'!AB69:AM69)</f>
        <v>26946852</v>
      </c>
      <c r="G69" s="8">
        <f>SUM('Valor (Mensal)'!AN69:AY69)</f>
        <v>7380795</v>
      </c>
    </row>
    <row r="70" spans="2:7" ht="25.5" outlineLevel="1" x14ac:dyDescent="0.25">
      <c r="B70" s="16">
        <v>21</v>
      </c>
      <c r="C70" s="17" t="s">
        <v>199</v>
      </c>
      <c r="D70" s="18">
        <f>SUM('Valor (Mensal)'!D70:O70)</f>
        <v>173019177</v>
      </c>
      <c r="E70" s="18">
        <f>SUM('Valor (Mensal)'!P70:AA70)</f>
        <v>178170614</v>
      </c>
      <c r="F70" s="18">
        <f>SUM('Valor (Mensal)'!AB70:AM70)</f>
        <v>167896541</v>
      </c>
      <c r="G70" s="18">
        <f>SUM('Valor (Mensal)'!AN70:AY70)</f>
        <v>39168506</v>
      </c>
    </row>
    <row r="71" spans="2:7" ht="22.5" outlineLevel="2" x14ac:dyDescent="0.25">
      <c r="B71" s="4" t="s">
        <v>44</v>
      </c>
      <c r="C71" s="5" t="s">
        <v>200</v>
      </c>
      <c r="D71" s="8">
        <f>SUM('Valor (Mensal)'!D71:O71)</f>
        <v>138791880</v>
      </c>
      <c r="E71" s="8">
        <f>SUM('Valor (Mensal)'!P71:AA71)</f>
        <v>141742701</v>
      </c>
      <c r="F71" s="8">
        <f>SUM('Valor (Mensal)'!AB71:AM71)</f>
        <v>129510573</v>
      </c>
      <c r="G71" s="8">
        <f>SUM('Valor (Mensal)'!AN71:AY71)</f>
        <v>26084320</v>
      </c>
    </row>
    <row r="72" spans="2:7" outlineLevel="2" x14ac:dyDescent="0.25">
      <c r="B72" s="4" t="s">
        <v>45</v>
      </c>
      <c r="C72" s="5" t="s">
        <v>201</v>
      </c>
      <c r="D72" s="8">
        <f>SUM('Valor (Mensal)'!D72:O72)</f>
        <v>15148195</v>
      </c>
      <c r="E72" s="8">
        <f>SUM('Valor (Mensal)'!P72:AA72)</f>
        <v>14353116</v>
      </c>
      <c r="F72" s="8">
        <f>SUM('Valor (Mensal)'!AB72:AM72)</f>
        <v>16099095</v>
      </c>
      <c r="G72" s="8">
        <f>SUM('Valor (Mensal)'!AN72:AY72)</f>
        <v>6161225</v>
      </c>
    </row>
    <row r="73" spans="2:7" outlineLevel="2" x14ac:dyDescent="0.25">
      <c r="B73" s="4" t="s">
        <v>46</v>
      </c>
      <c r="C73" s="5" t="s">
        <v>202</v>
      </c>
      <c r="D73" s="8">
        <f>SUM('Valor (Mensal)'!D73:O73)</f>
        <v>17242212</v>
      </c>
      <c r="E73" s="8">
        <f>SUM('Valor (Mensal)'!P73:AA73)</f>
        <v>19652910</v>
      </c>
      <c r="F73" s="8">
        <f>SUM('Valor (Mensal)'!AB73:AM73)</f>
        <v>19472515</v>
      </c>
      <c r="G73" s="8">
        <f>SUM('Valor (Mensal)'!AN73:AY73)</f>
        <v>5849540</v>
      </c>
    </row>
    <row r="74" spans="2:7" ht="22.5" outlineLevel="2" x14ac:dyDescent="0.25">
      <c r="B74" s="4" t="s">
        <v>47</v>
      </c>
      <c r="C74" s="5" t="s">
        <v>203</v>
      </c>
      <c r="D74" s="8">
        <f>SUM('Valor (Mensal)'!D74:O74)</f>
        <v>1836890</v>
      </c>
      <c r="E74" s="8">
        <f>SUM('Valor (Mensal)'!P74:AA74)</f>
        <v>2421887</v>
      </c>
      <c r="F74" s="8">
        <f>SUM('Valor (Mensal)'!AB74:AM74)</f>
        <v>2814358</v>
      </c>
      <c r="G74" s="8">
        <f>SUM('Valor (Mensal)'!AN74:AY74)</f>
        <v>1073421</v>
      </c>
    </row>
    <row r="75" spans="2:7" outlineLevel="1" x14ac:dyDescent="0.25">
      <c r="B75" s="16">
        <v>22</v>
      </c>
      <c r="C75" s="17" t="s">
        <v>204</v>
      </c>
      <c r="D75" s="18">
        <f>SUM('Valor (Mensal)'!D75:O75)</f>
        <v>3499289</v>
      </c>
      <c r="E75" s="18">
        <f>SUM('Valor (Mensal)'!P75:AA75)</f>
        <v>3637448</v>
      </c>
      <c r="F75" s="18">
        <f>SUM('Valor (Mensal)'!AB75:AM75)</f>
        <v>4579638</v>
      </c>
      <c r="G75" s="18">
        <f>SUM('Valor (Mensal)'!AN75:AY75)</f>
        <v>2403931</v>
      </c>
    </row>
    <row r="76" spans="2:7" outlineLevel="2" x14ac:dyDescent="0.25">
      <c r="B76" s="4" t="s">
        <v>48</v>
      </c>
      <c r="C76" s="5" t="s">
        <v>205</v>
      </c>
      <c r="D76" s="8">
        <f>SUM('Valor (Mensal)'!D76:O76)</f>
        <v>3499089</v>
      </c>
      <c r="E76" s="8">
        <f>SUM('Valor (Mensal)'!P76:AA76)</f>
        <v>3635628</v>
      </c>
      <c r="F76" s="8">
        <f>SUM('Valor (Mensal)'!AB76:AM76)</f>
        <v>4576803</v>
      </c>
      <c r="G76" s="8">
        <f>SUM('Valor (Mensal)'!AN76:AY76)</f>
        <v>2393881</v>
      </c>
    </row>
    <row r="77" spans="2:7" outlineLevel="2" x14ac:dyDescent="0.25">
      <c r="B77" s="4" t="s">
        <v>49</v>
      </c>
      <c r="C77" s="5" t="s">
        <v>206</v>
      </c>
      <c r="D77" s="8">
        <f>SUM('Valor (Mensal)'!D77:O77)</f>
        <v>200</v>
      </c>
      <c r="E77" s="8">
        <f>SUM('Valor (Mensal)'!P77:AA77)</f>
        <v>1820</v>
      </c>
      <c r="F77" s="8">
        <f>SUM('Valor (Mensal)'!AB77:AM77)</f>
        <v>2835</v>
      </c>
      <c r="G77" s="8">
        <f>SUM('Valor (Mensal)'!AN77:AY77)</f>
        <v>10050</v>
      </c>
    </row>
    <row r="78" spans="2:7" outlineLevel="2" x14ac:dyDescent="0.25">
      <c r="B78" s="4" t="s">
        <v>50</v>
      </c>
      <c r="C78" s="5" t="s">
        <v>207</v>
      </c>
      <c r="D78" s="8">
        <f>SUM('Valor (Mensal)'!D78:O78)</f>
        <v>0</v>
      </c>
      <c r="E78" s="8">
        <f>SUM('Valor (Mensal)'!P78:AA78)</f>
        <v>0</v>
      </c>
      <c r="F78" s="8">
        <f>SUM('Valor (Mensal)'!AB78:AM78)</f>
        <v>0</v>
      </c>
      <c r="G78" s="8">
        <f>SUM('Valor (Mensal)'!AN78:AY78)</f>
        <v>0</v>
      </c>
    </row>
    <row r="79" spans="2:7" ht="38.25" outlineLevel="1" x14ac:dyDescent="0.25">
      <c r="B79" s="16">
        <v>23</v>
      </c>
      <c r="C79" s="17" t="s">
        <v>208</v>
      </c>
      <c r="D79" s="18">
        <f>SUM('Valor (Mensal)'!D79:O79)</f>
        <v>120119690</v>
      </c>
      <c r="E79" s="18">
        <f>SUM('Valor (Mensal)'!P79:AA79)</f>
        <v>354861947</v>
      </c>
      <c r="F79" s="18">
        <f>SUM('Valor (Mensal)'!AB79:AM79)</f>
        <v>451077964</v>
      </c>
      <c r="G79" s="18">
        <f>SUM('Valor (Mensal)'!AN79:AY79)</f>
        <v>11852086</v>
      </c>
    </row>
    <row r="80" spans="2:7" outlineLevel="2" x14ac:dyDescent="0.25">
      <c r="B80" s="4" t="s">
        <v>51</v>
      </c>
      <c r="C80" s="5" t="s">
        <v>209</v>
      </c>
      <c r="D80" s="8">
        <f>SUM('Valor (Mensal)'!D80:O80)</f>
        <v>0</v>
      </c>
      <c r="E80" s="8">
        <f>SUM('Valor (Mensal)'!P80:AA80)</f>
        <v>3957</v>
      </c>
      <c r="F80" s="8">
        <f>SUM('Valor (Mensal)'!AB80:AM80)</f>
        <v>3961</v>
      </c>
      <c r="G80" s="8">
        <f>SUM('Valor (Mensal)'!AN80:AY80)</f>
        <v>0</v>
      </c>
    </row>
    <row r="81" spans="2:7" outlineLevel="2" x14ac:dyDescent="0.25">
      <c r="B81" s="4" t="s">
        <v>52</v>
      </c>
      <c r="C81" s="5" t="s">
        <v>210</v>
      </c>
      <c r="D81" s="8">
        <f>SUM('Valor (Mensal)'!D81:O81)</f>
        <v>120116809</v>
      </c>
      <c r="E81" s="8">
        <f>SUM('Valor (Mensal)'!P81:AA81)</f>
        <v>354831945</v>
      </c>
      <c r="F81" s="8">
        <f>SUM('Valor (Mensal)'!AB81:AM81)</f>
        <v>450906546</v>
      </c>
      <c r="G81" s="8">
        <f>SUM('Valor (Mensal)'!AN81:AY81)</f>
        <v>11806649</v>
      </c>
    </row>
    <row r="82" spans="2:7" outlineLevel="2" x14ac:dyDescent="0.25">
      <c r="B82" s="4" t="s">
        <v>53</v>
      </c>
      <c r="C82" s="5" t="s">
        <v>211</v>
      </c>
      <c r="D82" s="8">
        <f>SUM('Valor (Mensal)'!D82:O82)</f>
        <v>2100</v>
      </c>
      <c r="E82" s="8">
        <f>SUM('Valor (Mensal)'!P82:AA82)</f>
        <v>1800</v>
      </c>
      <c r="F82" s="8">
        <f>SUM('Valor (Mensal)'!AB82:AM82)</f>
        <v>0</v>
      </c>
      <c r="G82" s="8">
        <f>SUM('Valor (Mensal)'!AN82:AY82)</f>
        <v>0</v>
      </c>
    </row>
    <row r="83" spans="2:7" outlineLevel="2" x14ac:dyDescent="0.25">
      <c r="B83" s="4" t="s">
        <v>54</v>
      </c>
      <c r="C83" s="5" t="s">
        <v>212</v>
      </c>
      <c r="D83" s="8">
        <f>SUM('Valor (Mensal)'!D83:O83)</f>
        <v>781</v>
      </c>
      <c r="E83" s="8">
        <f>SUM('Valor (Mensal)'!P83:AA83)</f>
        <v>24245</v>
      </c>
      <c r="F83" s="8">
        <f>SUM('Valor (Mensal)'!AB83:AM83)</f>
        <v>167457</v>
      </c>
      <c r="G83" s="8">
        <f>SUM('Valor (Mensal)'!AN83:AY83)</f>
        <v>45437</v>
      </c>
    </row>
    <row r="84" spans="2:7" outlineLevel="1" x14ac:dyDescent="0.25">
      <c r="B84" s="16">
        <v>24</v>
      </c>
      <c r="C84" s="17" t="s">
        <v>213</v>
      </c>
      <c r="D84" s="18">
        <f>SUM('Valor (Mensal)'!D84:O84)</f>
        <v>2047395309</v>
      </c>
      <c r="E84" s="18">
        <f>SUM('Valor (Mensal)'!P84:AA84)</f>
        <v>2280461053</v>
      </c>
      <c r="F84" s="18">
        <f>SUM('Valor (Mensal)'!AB84:AM84)</f>
        <v>2096812323</v>
      </c>
      <c r="G84" s="18">
        <f>SUM('Valor (Mensal)'!AN84:AY84)</f>
        <v>532636297</v>
      </c>
    </row>
    <row r="85" spans="2:7" outlineLevel="2" x14ac:dyDescent="0.25">
      <c r="B85" s="4" t="s">
        <v>55</v>
      </c>
      <c r="C85" s="5" t="s">
        <v>214</v>
      </c>
      <c r="D85" s="8">
        <f>SUM('Valor (Mensal)'!D85:O85)</f>
        <v>90354248</v>
      </c>
      <c r="E85" s="8">
        <f>SUM('Valor (Mensal)'!P85:AA85)</f>
        <v>101971539</v>
      </c>
      <c r="F85" s="8">
        <f>SUM('Valor (Mensal)'!AB85:AM85)</f>
        <v>78202118</v>
      </c>
      <c r="G85" s="8">
        <f>SUM('Valor (Mensal)'!AN85:AY85)</f>
        <v>20825319</v>
      </c>
    </row>
    <row r="86" spans="2:7" outlineLevel="2" x14ac:dyDescent="0.25">
      <c r="B86" s="4" t="s">
        <v>56</v>
      </c>
      <c r="C86" s="5" t="s">
        <v>215</v>
      </c>
      <c r="D86" s="8">
        <f>SUM('Valor (Mensal)'!D86:O86)</f>
        <v>569886855</v>
      </c>
      <c r="E86" s="8">
        <f>SUM('Valor (Mensal)'!P86:AA86)</f>
        <v>721892154</v>
      </c>
      <c r="F86" s="8">
        <f>SUM('Valor (Mensal)'!AB86:AM86)</f>
        <v>620347212</v>
      </c>
      <c r="G86" s="8">
        <f>SUM('Valor (Mensal)'!AN86:AY86)</f>
        <v>159642810</v>
      </c>
    </row>
    <row r="87" spans="2:7" outlineLevel="2" x14ac:dyDescent="0.25">
      <c r="B87" s="4" t="s">
        <v>57</v>
      </c>
      <c r="C87" s="5" t="s">
        <v>216</v>
      </c>
      <c r="D87" s="8">
        <f>SUM('Valor (Mensal)'!D87:O87)</f>
        <v>1163874103</v>
      </c>
      <c r="E87" s="8">
        <f>SUM('Valor (Mensal)'!P87:AA87)</f>
        <v>1174821015</v>
      </c>
      <c r="F87" s="8">
        <f>SUM('Valor (Mensal)'!AB87:AM87)</f>
        <v>1207559099</v>
      </c>
      <c r="G87" s="8">
        <f>SUM('Valor (Mensal)'!AN87:AY87)</f>
        <v>312909872</v>
      </c>
    </row>
    <row r="88" spans="2:7" ht="22.5" outlineLevel="2" x14ac:dyDescent="0.25">
      <c r="B88" s="4" t="s">
        <v>58</v>
      </c>
      <c r="C88" s="5" t="s">
        <v>217</v>
      </c>
      <c r="D88" s="8">
        <f>SUM('Valor (Mensal)'!D88:O88)</f>
        <v>17091416</v>
      </c>
      <c r="E88" s="8">
        <f>SUM('Valor (Mensal)'!P88:AA88)</f>
        <v>39177898</v>
      </c>
      <c r="F88" s="8">
        <f>SUM('Valor (Mensal)'!AB88:AM88)</f>
        <v>25465647</v>
      </c>
      <c r="G88" s="8">
        <f>SUM('Valor (Mensal)'!AN88:AY88)</f>
        <v>1382447</v>
      </c>
    </row>
    <row r="89" spans="2:7" outlineLevel="2" x14ac:dyDescent="0.25">
      <c r="B89" s="4" t="s">
        <v>59</v>
      </c>
      <c r="C89" s="5" t="s">
        <v>218</v>
      </c>
      <c r="D89" s="8">
        <f>SUM('Valor (Mensal)'!D89:O89)</f>
        <v>10680958</v>
      </c>
      <c r="E89" s="8">
        <f>SUM('Valor (Mensal)'!P89:AA89)</f>
        <v>23196333</v>
      </c>
      <c r="F89" s="8">
        <f>SUM('Valor (Mensal)'!AB89:AM89)</f>
        <v>6892460</v>
      </c>
      <c r="G89" s="8">
        <f>SUM('Valor (Mensal)'!AN89:AY89)</f>
        <v>1934000</v>
      </c>
    </row>
    <row r="90" spans="2:7" outlineLevel="2" x14ac:dyDescent="0.25">
      <c r="B90" s="4" t="s">
        <v>60</v>
      </c>
      <c r="C90" s="5" t="s">
        <v>219</v>
      </c>
      <c r="D90" s="8">
        <f>SUM('Valor (Mensal)'!D90:O90)</f>
        <v>1358546</v>
      </c>
      <c r="E90" s="8">
        <f>SUM('Valor (Mensal)'!P90:AA90)</f>
        <v>2598225</v>
      </c>
      <c r="F90" s="8">
        <f>SUM('Valor (Mensal)'!AB90:AM90)</f>
        <v>2104618</v>
      </c>
      <c r="G90" s="8">
        <f>SUM('Valor (Mensal)'!AN90:AY90)</f>
        <v>856314</v>
      </c>
    </row>
    <row r="91" spans="2:7" ht="22.5" outlineLevel="2" x14ac:dyDescent="0.25">
      <c r="B91" s="4" t="s">
        <v>61</v>
      </c>
      <c r="C91" s="5" t="s">
        <v>220</v>
      </c>
      <c r="D91" s="8">
        <f>SUM('Valor (Mensal)'!D91:O91)</f>
        <v>8743648</v>
      </c>
      <c r="E91" s="8">
        <f>SUM('Valor (Mensal)'!P91:AA91)</f>
        <v>8737993</v>
      </c>
      <c r="F91" s="8">
        <f>SUM('Valor (Mensal)'!AB91:AM91)</f>
        <v>19841945</v>
      </c>
      <c r="G91" s="8">
        <f>SUM('Valor (Mensal)'!AN91:AY91)</f>
        <v>6651377</v>
      </c>
    </row>
    <row r="92" spans="2:7" ht="22.5" outlineLevel="2" x14ac:dyDescent="0.25">
      <c r="B92" s="4" t="s">
        <v>62</v>
      </c>
      <c r="C92" s="5" t="s">
        <v>221</v>
      </c>
      <c r="D92" s="8">
        <f>SUM('Valor (Mensal)'!D92:O92)</f>
        <v>11389108</v>
      </c>
      <c r="E92" s="8">
        <f>SUM('Valor (Mensal)'!P92:AA92)</f>
        <v>10563074</v>
      </c>
      <c r="F92" s="8">
        <f>SUM('Valor (Mensal)'!AB92:AM92)</f>
        <v>9020131</v>
      </c>
      <c r="G92" s="8">
        <f>SUM('Valor (Mensal)'!AN92:AY92)</f>
        <v>2854716</v>
      </c>
    </row>
    <row r="93" spans="2:7" ht="22.5" outlineLevel="2" x14ac:dyDescent="0.25">
      <c r="B93" s="4" t="s">
        <v>63</v>
      </c>
      <c r="C93" s="5" t="s">
        <v>222</v>
      </c>
      <c r="D93" s="8">
        <f>SUM('Valor (Mensal)'!D93:O93)</f>
        <v>63760631</v>
      </c>
      <c r="E93" s="8">
        <f>SUM('Valor (Mensal)'!P93:AA93)</f>
        <v>104163496</v>
      </c>
      <c r="F93" s="8">
        <f>SUM('Valor (Mensal)'!AB93:AM93)</f>
        <v>89097903</v>
      </c>
      <c r="G93" s="8">
        <f>SUM('Valor (Mensal)'!AN93:AY93)</f>
        <v>19283163</v>
      </c>
    </row>
    <row r="94" spans="2:7" outlineLevel="2" x14ac:dyDescent="0.25">
      <c r="B94" s="4"/>
      <c r="C94" s="33" t="s">
        <v>314</v>
      </c>
      <c r="D94" s="8">
        <f>SUM('Valor (Mensal)'!D94:O94)</f>
        <v>110255796</v>
      </c>
      <c r="E94" s="8">
        <f>SUM('Valor (Mensal)'!P94:AA94)</f>
        <v>93339326</v>
      </c>
      <c r="F94" s="8">
        <f>SUM('Valor (Mensal)'!AB94:AM94)</f>
        <v>38281190</v>
      </c>
      <c r="G94" s="8">
        <f>SUM('Valor (Mensal)'!AN94:AY94)</f>
        <v>6296279</v>
      </c>
    </row>
    <row r="95" spans="2:7" outlineLevel="1" x14ac:dyDescent="0.25">
      <c r="B95" s="16">
        <v>25</v>
      </c>
      <c r="C95" s="17" t="s">
        <v>223</v>
      </c>
      <c r="D95" s="18">
        <f>SUM('Valor (Mensal)'!D95:O95)</f>
        <v>308391527</v>
      </c>
      <c r="E95" s="18">
        <f>SUM('Valor (Mensal)'!P95:AA95)</f>
        <v>368143669</v>
      </c>
      <c r="F95" s="18">
        <f>SUM('Valor (Mensal)'!AB95:AM95)</f>
        <v>357836876</v>
      </c>
      <c r="G95" s="18">
        <f>SUM('Valor (Mensal)'!AN95:AY95)</f>
        <v>109462858</v>
      </c>
    </row>
    <row r="96" spans="2:7" outlineLevel="2" x14ac:dyDescent="0.25">
      <c r="B96" s="4" t="s">
        <v>64</v>
      </c>
      <c r="C96" s="5" t="s">
        <v>224</v>
      </c>
      <c r="D96" s="8">
        <f>SUM('Valor (Mensal)'!D96:O96)</f>
        <v>218412548</v>
      </c>
      <c r="E96" s="8">
        <f>SUM('Valor (Mensal)'!P96:AA96)</f>
        <v>274142663</v>
      </c>
      <c r="F96" s="8">
        <f>SUM('Valor (Mensal)'!AB96:AM96)</f>
        <v>260526196</v>
      </c>
      <c r="G96" s="8">
        <f>SUM('Valor (Mensal)'!AN96:AY96)</f>
        <v>80792017</v>
      </c>
    </row>
    <row r="97" spans="2:7" outlineLevel="2" x14ac:dyDescent="0.25">
      <c r="B97" s="4" t="s">
        <v>65</v>
      </c>
      <c r="C97" s="5" t="s">
        <v>225</v>
      </c>
      <c r="D97" s="8">
        <f>SUM('Valor (Mensal)'!D97:O97)</f>
        <v>89958414</v>
      </c>
      <c r="E97" s="8">
        <f>SUM('Valor (Mensal)'!P97:AA97)</f>
        <v>93999028</v>
      </c>
      <c r="F97" s="8">
        <f>SUM('Valor (Mensal)'!AB97:AM97)</f>
        <v>97309359</v>
      </c>
      <c r="G97" s="8">
        <f>SUM('Valor (Mensal)'!AN97:AY97)</f>
        <v>28670085</v>
      </c>
    </row>
    <row r="98" spans="2:7" outlineLevel="2" x14ac:dyDescent="0.25">
      <c r="B98" s="4"/>
      <c r="C98" s="33" t="s">
        <v>314</v>
      </c>
      <c r="D98" s="8">
        <f>SUM('Valor (Mensal)'!D98:O98)</f>
        <v>20565</v>
      </c>
      <c r="E98" s="8">
        <f>SUM('Valor (Mensal)'!P98:AA98)</f>
        <v>1978</v>
      </c>
      <c r="F98" s="8">
        <f>SUM('Valor (Mensal)'!AB98:AM98)</f>
        <v>1321</v>
      </c>
      <c r="G98" s="8">
        <f>SUM('Valor (Mensal)'!AN98:AY98)</f>
        <v>756</v>
      </c>
    </row>
    <row r="99" spans="2:7" ht="25.5" outlineLevel="1" x14ac:dyDescent="0.25">
      <c r="B99" s="16">
        <v>26</v>
      </c>
      <c r="C99" s="17" t="s">
        <v>226</v>
      </c>
      <c r="D99" s="18">
        <f>SUM('Valor (Mensal)'!D99:O99)</f>
        <v>109726884</v>
      </c>
      <c r="E99" s="18">
        <f>SUM('Valor (Mensal)'!P99:AA99)</f>
        <v>91165518</v>
      </c>
      <c r="F99" s="18">
        <f>SUM('Valor (Mensal)'!AB99:AM99)</f>
        <v>100389551</v>
      </c>
      <c r="G99" s="18">
        <f>SUM('Valor (Mensal)'!AN99:AY99)</f>
        <v>25679634</v>
      </c>
    </row>
    <row r="100" spans="2:7" outlineLevel="2" x14ac:dyDescent="0.25">
      <c r="B100" s="4" t="s">
        <v>66</v>
      </c>
      <c r="C100" s="5" t="s">
        <v>227</v>
      </c>
      <c r="D100" s="8">
        <f>SUM('Valor (Mensal)'!D100:O100)</f>
        <v>3121781</v>
      </c>
      <c r="E100" s="8">
        <f>SUM('Valor (Mensal)'!P100:AA100)</f>
        <v>4206166</v>
      </c>
      <c r="F100" s="8">
        <f>SUM('Valor (Mensal)'!AB100:AM100)</f>
        <v>4055628</v>
      </c>
      <c r="G100" s="8">
        <f>SUM('Valor (Mensal)'!AN100:AY100)</f>
        <v>968471</v>
      </c>
    </row>
    <row r="101" spans="2:7" outlineLevel="2" x14ac:dyDescent="0.25">
      <c r="B101" s="4" t="s">
        <v>67</v>
      </c>
      <c r="C101" s="5" t="s">
        <v>228</v>
      </c>
      <c r="D101" s="8">
        <f>SUM('Valor (Mensal)'!D101:O101)</f>
        <v>86</v>
      </c>
      <c r="E101" s="8">
        <f>SUM('Valor (Mensal)'!P101:AA101)</f>
        <v>2074</v>
      </c>
      <c r="F101" s="8">
        <f>SUM('Valor (Mensal)'!AB101:AM101)</f>
        <v>0</v>
      </c>
      <c r="G101" s="8">
        <f>SUM('Valor (Mensal)'!AN101:AY101)</f>
        <v>0</v>
      </c>
    </row>
    <row r="102" spans="2:7" ht="22.5" outlineLevel="2" x14ac:dyDescent="0.25">
      <c r="B102" s="4" t="s">
        <v>68</v>
      </c>
      <c r="C102" s="5" t="s">
        <v>229</v>
      </c>
      <c r="D102" s="8">
        <f>SUM('Valor (Mensal)'!D102:O102)</f>
        <v>590393</v>
      </c>
      <c r="E102" s="8">
        <f>SUM('Valor (Mensal)'!P102:AA102)</f>
        <v>768557</v>
      </c>
      <c r="F102" s="8">
        <f>SUM('Valor (Mensal)'!AB102:AM102)</f>
        <v>674287</v>
      </c>
      <c r="G102" s="8">
        <f>SUM('Valor (Mensal)'!AN102:AY102)</f>
        <v>150374</v>
      </c>
    </row>
    <row r="103" spans="2:7" outlineLevel="2" x14ac:dyDescent="0.25">
      <c r="B103" s="4" t="s">
        <v>69</v>
      </c>
      <c r="C103" s="5" t="s">
        <v>230</v>
      </c>
      <c r="D103" s="8">
        <f>SUM('Valor (Mensal)'!D103:O103)</f>
        <v>7037170</v>
      </c>
      <c r="E103" s="8">
        <f>SUM('Valor (Mensal)'!P103:AA103)</f>
        <v>4950606</v>
      </c>
      <c r="F103" s="8">
        <f>SUM('Valor (Mensal)'!AB103:AM103)</f>
        <v>3773317</v>
      </c>
      <c r="G103" s="8">
        <f>SUM('Valor (Mensal)'!AN103:AY103)</f>
        <v>1096473</v>
      </c>
    </row>
    <row r="104" spans="2:7" ht="22.5" outlineLevel="2" x14ac:dyDescent="0.25">
      <c r="B104" s="4" t="s">
        <v>70</v>
      </c>
      <c r="C104" s="5" t="s">
        <v>231</v>
      </c>
      <c r="D104" s="8">
        <f>SUM('Valor (Mensal)'!D104:O104)</f>
        <v>98977454</v>
      </c>
      <c r="E104" s="8">
        <f>SUM('Valor (Mensal)'!P104:AA104)</f>
        <v>81238115</v>
      </c>
      <c r="F104" s="8">
        <f>SUM('Valor (Mensal)'!AB104:AM104)</f>
        <v>91886319</v>
      </c>
      <c r="G104" s="8">
        <f>SUM('Valor (Mensal)'!AN104:AY104)</f>
        <v>23464316</v>
      </c>
    </row>
    <row r="105" spans="2:7" outlineLevel="1" x14ac:dyDescent="0.25">
      <c r="B105" s="16">
        <v>27</v>
      </c>
      <c r="C105" s="17" t="s">
        <v>232</v>
      </c>
      <c r="D105" s="18">
        <f>SUM('Valor (Mensal)'!D105:O105)</f>
        <v>91281008</v>
      </c>
      <c r="E105" s="18">
        <f>SUM('Valor (Mensal)'!P105:AA105)</f>
        <v>167787293</v>
      </c>
      <c r="F105" s="18">
        <f>SUM('Valor (Mensal)'!AB105:AM105)</f>
        <v>112950367</v>
      </c>
      <c r="G105" s="18">
        <f>SUM('Valor (Mensal)'!AN105:AY105)</f>
        <v>37832020</v>
      </c>
    </row>
    <row r="106" spans="2:7" outlineLevel="2" x14ac:dyDescent="0.25">
      <c r="B106" s="4" t="s">
        <v>71</v>
      </c>
      <c r="C106" s="5" t="s">
        <v>233</v>
      </c>
      <c r="D106" s="8">
        <f>SUM('Valor (Mensal)'!D106:O106)</f>
        <v>4593</v>
      </c>
      <c r="E106" s="8">
        <f>SUM('Valor (Mensal)'!P106:AA106)</f>
        <v>4681</v>
      </c>
      <c r="F106" s="8">
        <f>SUM('Valor (Mensal)'!AB106:AM106)</f>
        <v>81717</v>
      </c>
      <c r="G106" s="8">
        <f>SUM('Valor (Mensal)'!AN106:AY106)</f>
        <v>4537</v>
      </c>
    </row>
    <row r="107" spans="2:7" outlineLevel="2" x14ac:dyDescent="0.25">
      <c r="B107" s="4" t="s">
        <v>72</v>
      </c>
      <c r="C107" s="5" t="s">
        <v>234</v>
      </c>
      <c r="D107" s="8">
        <f>SUM('Valor (Mensal)'!D107:O107)</f>
        <v>77537756</v>
      </c>
      <c r="E107" s="8">
        <f>SUM('Valor (Mensal)'!P107:AA107)</f>
        <v>148131360</v>
      </c>
      <c r="F107" s="8">
        <f>SUM('Valor (Mensal)'!AB107:AM107)</f>
        <v>83539362</v>
      </c>
      <c r="G107" s="8">
        <f>SUM('Valor (Mensal)'!AN107:AY107)</f>
        <v>26859453</v>
      </c>
    </row>
    <row r="108" spans="2:7" outlineLevel="2" x14ac:dyDescent="0.25">
      <c r="B108" s="4" t="s">
        <v>73</v>
      </c>
      <c r="C108" s="5" t="s">
        <v>235</v>
      </c>
      <c r="D108" s="8">
        <f>SUM('Valor (Mensal)'!D108:O108)</f>
        <v>5762925</v>
      </c>
      <c r="E108" s="8">
        <f>SUM('Valor (Mensal)'!P108:AA108)</f>
        <v>5927151</v>
      </c>
      <c r="F108" s="8">
        <f>SUM('Valor (Mensal)'!AB108:AM108)</f>
        <v>5218058</v>
      </c>
      <c r="G108" s="8">
        <f>SUM('Valor (Mensal)'!AN108:AY108)</f>
        <v>1655021</v>
      </c>
    </row>
    <row r="109" spans="2:7" outlineLevel="2" x14ac:dyDescent="0.25">
      <c r="B109" s="4" t="s">
        <v>74</v>
      </c>
      <c r="C109" s="5" t="s">
        <v>236</v>
      </c>
      <c r="D109" s="8">
        <f>SUM('Valor (Mensal)'!D109:O109)</f>
        <v>6904593</v>
      </c>
      <c r="E109" s="8">
        <f>SUM('Valor (Mensal)'!P109:AA109)</f>
        <v>12037139</v>
      </c>
      <c r="F109" s="8">
        <f>SUM('Valor (Mensal)'!AB109:AM109)</f>
        <v>22132757</v>
      </c>
      <c r="G109" s="8">
        <f>SUM('Valor (Mensal)'!AN109:AY109)</f>
        <v>8834755</v>
      </c>
    </row>
    <row r="110" spans="2:7" outlineLevel="2" x14ac:dyDescent="0.25">
      <c r="B110" s="4" t="s">
        <v>75</v>
      </c>
      <c r="C110" s="5" t="s">
        <v>237</v>
      </c>
      <c r="D110" s="8">
        <f>SUM('Valor (Mensal)'!D110:O110)</f>
        <v>1071141</v>
      </c>
      <c r="E110" s="8">
        <f>SUM('Valor (Mensal)'!P110:AA110)</f>
        <v>1686962</v>
      </c>
      <c r="F110" s="8">
        <f>SUM('Valor (Mensal)'!AB110:AM110)</f>
        <v>1978473</v>
      </c>
      <c r="G110" s="8">
        <f>SUM('Valor (Mensal)'!AN110:AY110)</f>
        <v>478254</v>
      </c>
    </row>
    <row r="111" spans="2:7" outlineLevel="2" x14ac:dyDescent="0.25">
      <c r="B111" s="4"/>
      <c r="C111" s="33" t="s">
        <v>314</v>
      </c>
      <c r="D111" s="8">
        <f>SUM('Valor (Mensal)'!D111:O111)</f>
        <v>0</v>
      </c>
      <c r="E111" s="8">
        <f>SUM('Valor (Mensal)'!P111:AA111)</f>
        <v>0</v>
      </c>
      <c r="F111" s="8">
        <f>SUM('Valor (Mensal)'!AB111:AM111)</f>
        <v>0</v>
      </c>
      <c r="G111" s="8">
        <f>SUM('Valor (Mensal)'!AN111:AY111)</f>
        <v>0</v>
      </c>
    </row>
    <row r="112" spans="2:7" ht="25.5" outlineLevel="1" x14ac:dyDescent="0.25">
      <c r="B112" s="16">
        <v>28</v>
      </c>
      <c r="C112" s="17" t="s">
        <v>238</v>
      </c>
      <c r="D112" s="18">
        <f>SUM('Valor (Mensal)'!D112:O112)</f>
        <v>364451393</v>
      </c>
      <c r="E112" s="18">
        <f>SUM('Valor (Mensal)'!P112:AA112)</f>
        <v>326218225</v>
      </c>
      <c r="F112" s="18">
        <f>SUM('Valor (Mensal)'!AB112:AM112)</f>
        <v>310095409</v>
      </c>
      <c r="G112" s="18">
        <f>SUM('Valor (Mensal)'!AN112:AY112)</f>
        <v>82868025</v>
      </c>
    </row>
    <row r="113" spans="2:7" ht="22.5" outlineLevel="2" x14ac:dyDescent="0.25">
      <c r="B113" s="4" t="s">
        <v>76</v>
      </c>
      <c r="C113" s="5" t="s">
        <v>239</v>
      </c>
      <c r="D113" s="8">
        <f>SUM('Valor (Mensal)'!D113:O113)</f>
        <v>90398230</v>
      </c>
      <c r="E113" s="8">
        <f>SUM('Valor (Mensal)'!P113:AA113)</f>
        <v>41948842</v>
      </c>
      <c r="F113" s="8">
        <f>SUM('Valor (Mensal)'!AB113:AM113)</f>
        <v>23807557</v>
      </c>
      <c r="G113" s="8">
        <f>SUM('Valor (Mensal)'!AN113:AY113)</f>
        <v>4971367</v>
      </c>
    </row>
    <row r="114" spans="2:7" ht="22.5" outlineLevel="2" x14ac:dyDescent="0.25">
      <c r="B114" s="4" t="s">
        <v>77</v>
      </c>
      <c r="C114" s="5" t="s">
        <v>240</v>
      </c>
      <c r="D114" s="8">
        <f>SUM('Valor (Mensal)'!D114:O114)</f>
        <v>6847096</v>
      </c>
      <c r="E114" s="8">
        <f>SUM('Valor (Mensal)'!P114:AA114)</f>
        <v>3520641</v>
      </c>
      <c r="F114" s="8">
        <f>SUM('Valor (Mensal)'!AB114:AM114)</f>
        <v>3691547</v>
      </c>
      <c r="G114" s="8">
        <f>SUM('Valor (Mensal)'!AN114:AY114)</f>
        <v>607817</v>
      </c>
    </row>
    <row r="115" spans="2:7" ht="22.5" outlineLevel="2" x14ac:dyDescent="0.25">
      <c r="B115" s="4" t="s">
        <v>78</v>
      </c>
      <c r="C115" s="5" t="s">
        <v>241</v>
      </c>
      <c r="D115" s="8">
        <f>SUM('Valor (Mensal)'!D115:O115)</f>
        <v>478927</v>
      </c>
      <c r="E115" s="8">
        <f>SUM('Valor (Mensal)'!P115:AA115)</f>
        <v>607140</v>
      </c>
      <c r="F115" s="8">
        <f>SUM('Valor (Mensal)'!AB115:AM115)</f>
        <v>532512</v>
      </c>
      <c r="G115" s="8">
        <f>SUM('Valor (Mensal)'!AN115:AY115)</f>
        <v>239759</v>
      </c>
    </row>
    <row r="116" spans="2:7" ht="22.5" outlineLevel="2" x14ac:dyDescent="0.25">
      <c r="B116" s="4" t="s">
        <v>79</v>
      </c>
      <c r="C116" s="5" t="s">
        <v>242</v>
      </c>
      <c r="D116" s="8">
        <f>SUM('Valor (Mensal)'!D116:O116)</f>
        <v>151752723</v>
      </c>
      <c r="E116" s="8">
        <f>SUM('Valor (Mensal)'!P116:AA116)</f>
        <v>158567121</v>
      </c>
      <c r="F116" s="8">
        <f>SUM('Valor (Mensal)'!AB116:AM116)</f>
        <v>170877482</v>
      </c>
      <c r="G116" s="8">
        <f>SUM('Valor (Mensal)'!AN116:AY116)</f>
        <v>46022891</v>
      </c>
    </row>
    <row r="117" spans="2:7" ht="22.5" outlineLevel="2" x14ac:dyDescent="0.25">
      <c r="B117" s="4" t="s">
        <v>80</v>
      </c>
      <c r="C117" s="5" t="s">
        <v>243</v>
      </c>
      <c r="D117" s="8">
        <f>SUM('Valor (Mensal)'!D117:O117)</f>
        <v>0</v>
      </c>
      <c r="E117" s="8">
        <f>SUM('Valor (Mensal)'!P117:AA117)</f>
        <v>0</v>
      </c>
      <c r="F117" s="8">
        <f>SUM('Valor (Mensal)'!AB117:AM117)</f>
        <v>0</v>
      </c>
      <c r="G117" s="8">
        <f>SUM('Valor (Mensal)'!AN117:AY117)</f>
        <v>0</v>
      </c>
    </row>
    <row r="118" spans="2:7" outlineLevel="2" x14ac:dyDescent="0.25">
      <c r="B118" s="4" t="s">
        <v>81</v>
      </c>
      <c r="C118" s="5" t="s">
        <v>244</v>
      </c>
      <c r="D118" s="8">
        <f>SUM('Valor (Mensal)'!D118:O118)</f>
        <v>114974417</v>
      </c>
      <c r="E118" s="8">
        <f>SUM('Valor (Mensal)'!P118:AA118)</f>
        <v>121574481</v>
      </c>
      <c r="F118" s="8">
        <f>SUM('Valor (Mensal)'!AB118:AM118)</f>
        <v>111186311</v>
      </c>
      <c r="G118" s="8">
        <f>SUM('Valor (Mensal)'!AN118:AY118)</f>
        <v>31026191</v>
      </c>
    </row>
    <row r="119" spans="2:7" outlineLevel="1" x14ac:dyDescent="0.25">
      <c r="B119" s="16">
        <v>29</v>
      </c>
      <c r="C119" s="17" t="s">
        <v>245</v>
      </c>
      <c r="D119" s="18">
        <f>SUM('Valor (Mensal)'!D119:O119)</f>
        <v>1444057099</v>
      </c>
      <c r="E119" s="18">
        <f>SUM('Valor (Mensal)'!P119:AA119)</f>
        <v>1372270681</v>
      </c>
      <c r="F119" s="18">
        <f>SUM('Valor (Mensal)'!AB119:AM119)</f>
        <v>1187022611</v>
      </c>
      <c r="G119" s="18">
        <f>SUM('Valor (Mensal)'!AN119:AY119)</f>
        <v>317998828</v>
      </c>
    </row>
    <row r="120" spans="2:7" ht="22.5" outlineLevel="2" x14ac:dyDescent="0.25">
      <c r="B120" s="4" t="s">
        <v>82</v>
      </c>
      <c r="C120" s="5" t="s">
        <v>246</v>
      </c>
      <c r="D120" s="8">
        <f>SUM('Valor (Mensal)'!D120:O120)</f>
        <v>251846404</v>
      </c>
      <c r="E120" s="8">
        <f>SUM('Valor (Mensal)'!P120:AA120)</f>
        <v>145677869</v>
      </c>
      <c r="F120" s="8">
        <f>SUM('Valor (Mensal)'!AB120:AM120)</f>
        <v>137157926</v>
      </c>
      <c r="G120" s="8">
        <f>SUM('Valor (Mensal)'!AN120:AY120)</f>
        <v>38944727</v>
      </c>
    </row>
    <row r="121" spans="2:7" outlineLevel="2" x14ac:dyDescent="0.25">
      <c r="B121" s="4" t="s">
        <v>83</v>
      </c>
      <c r="C121" s="5" t="s">
        <v>247</v>
      </c>
      <c r="D121" s="8">
        <f>SUM('Valor (Mensal)'!D121:O121)</f>
        <v>145806722</v>
      </c>
      <c r="E121" s="8">
        <f>SUM('Valor (Mensal)'!P121:AA121)</f>
        <v>154090752</v>
      </c>
      <c r="F121" s="8">
        <f>SUM('Valor (Mensal)'!AB121:AM121)</f>
        <v>145200066</v>
      </c>
      <c r="G121" s="8">
        <f>SUM('Valor (Mensal)'!AN121:AY121)</f>
        <v>50296033</v>
      </c>
    </row>
    <row r="122" spans="2:7" ht="33.75" outlineLevel="2" x14ac:dyDescent="0.25">
      <c r="B122" s="4" t="s">
        <v>84</v>
      </c>
      <c r="C122" s="5" t="s">
        <v>248</v>
      </c>
      <c r="D122" s="8">
        <f>SUM('Valor (Mensal)'!D122:O122)</f>
        <v>607531189</v>
      </c>
      <c r="E122" s="8">
        <f>SUM('Valor (Mensal)'!P122:AA122)</f>
        <v>671391172</v>
      </c>
      <c r="F122" s="8">
        <f>SUM('Valor (Mensal)'!AB122:AM122)</f>
        <v>577423827</v>
      </c>
      <c r="G122" s="8">
        <f>SUM('Valor (Mensal)'!AN122:AY122)</f>
        <v>131501362</v>
      </c>
    </row>
    <row r="123" spans="2:7" outlineLevel="2" x14ac:dyDescent="0.25">
      <c r="B123" s="4" t="s">
        <v>85</v>
      </c>
      <c r="C123" s="5" t="s">
        <v>249</v>
      </c>
      <c r="D123" s="8">
        <f>SUM('Valor (Mensal)'!D123:O123)</f>
        <v>99359956</v>
      </c>
      <c r="E123" s="8">
        <f>SUM('Valor (Mensal)'!P123:AA123)</f>
        <v>81901150</v>
      </c>
      <c r="F123" s="8">
        <f>SUM('Valor (Mensal)'!AB123:AM123)</f>
        <v>81123433</v>
      </c>
      <c r="G123" s="8">
        <f>SUM('Valor (Mensal)'!AN123:AY123)</f>
        <v>26584799</v>
      </c>
    </row>
    <row r="124" spans="2:7" ht="22.5" outlineLevel="2" x14ac:dyDescent="0.25">
      <c r="B124" s="4" t="s">
        <v>86</v>
      </c>
      <c r="C124" s="5" t="s">
        <v>250</v>
      </c>
      <c r="D124" s="8">
        <f>SUM('Valor (Mensal)'!D124:O124)</f>
        <v>59557767</v>
      </c>
      <c r="E124" s="8">
        <f>SUM('Valor (Mensal)'!P124:AA124)</f>
        <v>60204487</v>
      </c>
      <c r="F124" s="8">
        <f>SUM('Valor (Mensal)'!AB124:AM124)</f>
        <v>53695831</v>
      </c>
      <c r="G124" s="8">
        <f>SUM('Valor (Mensal)'!AN124:AY124)</f>
        <v>17112006</v>
      </c>
    </row>
    <row r="125" spans="2:7" ht="22.5" outlineLevel="2" x14ac:dyDescent="0.25">
      <c r="B125" s="4" t="s">
        <v>87</v>
      </c>
      <c r="C125" s="5" t="s">
        <v>251</v>
      </c>
      <c r="D125" s="8">
        <f>SUM('Valor (Mensal)'!D125:O125)</f>
        <v>114006789</v>
      </c>
      <c r="E125" s="8">
        <f>SUM('Valor (Mensal)'!P125:AA125)</f>
        <v>93273774</v>
      </c>
      <c r="F125" s="8">
        <f>SUM('Valor (Mensal)'!AB125:AM125)</f>
        <v>90952159</v>
      </c>
      <c r="G125" s="8">
        <f>SUM('Valor (Mensal)'!AN125:AY125)</f>
        <v>21333875</v>
      </c>
    </row>
    <row r="126" spans="2:7" ht="22.5" outlineLevel="2" x14ac:dyDescent="0.25">
      <c r="B126" s="4" t="s">
        <v>88</v>
      </c>
      <c r="C126" s="5" t="s">
        <v>252</v>
      </c>
      <c r="D126" s="8">
        <f>SUM('Valor (Mensal)'!D126:O126)</f>
        <v>153882629</v>
      </c>
      <c r="E126" s="8">
        <f>SUM('Valor (Mensal)'!P126:AA126)</f>
        <v>151553030</v>
      </c>
      <c r="F126" s="8">
        <f>SUM('Valor (Mensal)'!AB126:AM126)</f>
        <v>90295136</v>
      </c>
      <c r="G126" s="8">
        <f>SUM('Valor (Mensal)'!AN126:AY126)</f>
        <v>29615376</v>
      </c>
    </row>
    <row r="127" spans="2:7" outlineLevel="2" x14ac:dyDescent="0.25">
      <c r="B127" s="4" t="s">
        <v>89</v>
      </c>
      <c r="C127" s="5" t="s">
        <v>253</v>
      </c>
      <c r="D127" s="8">
        <f>SUM('Valor (Mensal)'!D127:O127)</f>
        <v>12065643</v>
      </c>
      <c r="E127" s="8">
        <f>SUM('Valor (Mensal)'!P127:AA127)</f>
        <v>14178447</v>
      </c>
      <c r="F127" s="8">
        <f>SUM('Valor (Mensal)'!AB127:AM127)</f>
        <v>11174233</v>
      </c>
      <c r="G127" s="8">
        <f>SUM('Valor (Mensal)'!AN127:AY127)</f>
        <v>2610650</v>
      </c>
    </row>
    <row r="128" spans="2:7" ht="22.5" outlineLevel="2" x14ac:dyDescent="0.25">
      <c r="B128" s="4" t="s">
        <v>90</v>
      </c>
      <c r="C128" s="5" t="s">
        <v>254</v>
      </c>
      <c r="D128" s="8">
        <f>SUM('Valor (Mensal)'!D128:O128)</f>
        <v>0</v>
      </c>
      <c r="E128" s="8">
        <f>SUM('Valor (Mensal)'!P128:AA128)</f>
        <v>0</v>
      </c>
      <c r="F128" s="8">
        <f>SUM('Valor (Mensal)'!AB128:AM128)</f>
        <v>0</v>
      </c>
      <c r="G128" s="8">
        <f>SUM('Valor (Mensal)'!AN128:AY128)</f>
        <v>0</v>
      </c>
    </row>
    <row r="129" spans="2:7" ht="25.5" outlineLevel="1" x14ac:dyDescent="0.25">
      <c r="B129" s="16">
        <v>30</v>
      </c>
      <c r="C129" s="17" t="s">
        <v>255</v>
      </c>
      <c r="D129" s="18">
        <f>SUM('Valor (Mensal)'!D129:O129)</f>
        <v>8288882</v>
      </c>
      <c r="E129" s="18">
        <f>SUM('Valor (Mensal)'!P129:AA129)</f>
        <v>8315820</v>
      </c>
      <c r="F129" s="18">
        <f>SUM('Valor (Mensal)'!AB129:AM129)</f>
        <v>7407233</v>
      </c>
      <c r="G129" s="18">
        <f>SUM('Valor (Mensal)'!AN129:AY129)</f>
        <v>1844447</v>
      </c>
    </row>
    <row r="130" spans="2:7" outlineLevel="2" x14ac:dyDescent="0.25">
      <c r="B130" s="4" t="s">
        <v>91</v>
      </c>
      <c r="C130" s="5" t="s">
        <v>256</v>
      </c>
      <c r="D130" s="8">
        <f>SUM('Valor (Mensal)'!D130:O130)</f>
        <v>1047960</v>
      </c>
      <c r="E130" s="8">
        <f>SUM('Valor (Mensal)'!P130:AA130)</f>
        <v>1594669</v>
      </c>
      <c r="F130" s="8">
        <f>SUM('Valor (Mensal)'!AB130:AM130)</f>
        <v>1893284</v>
      </c>
      <c r="G130" s="8">
        <f>SUM('Valor (Mensal)'!AN130:AY130)</f>
        <v>56328</v>
      </c>
    </row>
    <row r="131" spans="2:7" ht="22.5" outlineLevel="2" x14ac:dyDescent="0.25">
      <c r="B131" s="4" t="s">
        <v>92</v>
      </c>
      <c r="C131" s="5" t="s">
        <v>257</v>
      </c>
      <c r="D131" s="8">
        <f>SUM('Valor (Mensal)'!D131:O131)</f>
        <v>7240922</v>
      </c>
      <c r="E131" s="8">
        <f>SUM('Valor (Mensal)'!P131:AA131)</f>
        <v>6721151</v>
      </c>
      <c r="F131" s="8">
        <f>SUM('Valor (Mensal)'!AB131:AM131)</f>
        <v>5513949</v>
      </c>
      <c r="G131" s="8">
        <f>SUM('Valor (Mensal)'!AN131:AY131)</f>
        <v>1788119</v>
      </c>
    </row>
    <row r="132" spans="2:7" ht="25.5" outlineLevel="1" x14ac:dyDescent="0.25">
      <c r="B132" s="16">
        <v>31</v>
      </c>
      <c r="C132" s="17" t="s">
        <v>258</v>
      </c>
      <c r="D132" s="18">
        <f>SUM('Valor (Mensal)'!D132:O132)</f>
        <v>131733912</v>
      </c>
      <c r="E132" s="18">
        <f>SUM('Valor (Mensal)'!P132:AA132)</f>
        <v>148017487</v>
      </c>
      <c r="F132" s="18">
        <f>SUM('Valor (Mensal)'!AB132:AM132)</f>
        <v>102777342</v>
      </c>
      <c r="G132" s="18">
        <f>SUM('Valor (Mensal)'!AN132:AY132)</f>
        <v>23759501</v>
      </c>
    </row>
    <row r="133" spans="2:7" ht="22.5" outlineLevel="2" x14ac:dyDescent="0.25">
      <c r="B133" s="4" t="s">
        <v>93</v>
      </c>
      <c r="C133" s="5" t="s">
        <v>259</v>
      </c>
      <c r="D133" s="8">
        <f>SUM('Valor (Mensal)'!D133:O133)</f>
        <v>82038959</v>
      </c>
      <c r="E133" s="8">
        <f>SUM('Valor (Mensal)'!P133:AA133)</f>
        <v>76286939</v>
      </c>
      <c r="F133" s="8">
        <f>SUM('Valor (Mensal)'!AB133:AM133)</f>
        <v>47856967</v>
      </c>
      <c r="G133" s="8">
        <f>SUM('Valor (Mensal)'!AN133:AY133)</f>
        <v>9766551</v>
      </c>
    </row>
    <row r="134" spans="2:7" ht="22.5" outlineLevel="2" x14ac:dyDescent="0.25">
      <c r="B134" s="4" t="s">
        <v>94</v>
      </c>
      <c r="C134" s="5" t="s">
        <v>260</v>
      </c>
      <c r="D134" s="8">
        <f>SUM('Valor (Mensal)'!D134:O134)</f>
        <v>18344584</v>
      </c>
      <c r="E134" s="8">
        <f>SUM('Valor (Mensal)'!P134:AA134)</f>
        <v>42085624</v>
      </c>
      <c r="F134" s="8">
        <f>SUM('Valor (Mensal)'!AB134:AM134)</f>
        <v>21345468</v>
      </c>
      <c r="G134" s="8">
        <f>SUM('Valor (Mensal)'!AN134:AY134)</f>
        <v>4469380</v>
      </c>
    </row>
    <row r="135" spans="2:7" ht="22.5" outlineLevel="2" x14ac:dyDescent="0.25">
      <c r="B135" s="4" t="s">
        <v>95</v>
      </c>
      <c r="C135" s="5" t="s">
        <v>261</v>
      </c>
      <c r="D135" s="8">
        <f>SUM('Valor (Mensal)'!D135:O135)</f>
        <v>794224</v>
      </c>
      <c r="E135" s="8">
        <f>SUM('Valor (Mensal)'!P135:AA135)</f>
        <v>767651</v>
      </c>
      <c r="F135" s="8">
        <f>SUM('Valor (Mensal)'!AB135:AM135)</f>
        <v>726476</v>
      </c>
      <c r="G135" s="8">
        <f>SUM('Valor (Mensal)'!AN135:AY135)</f>
        <v>304183</v>
      </c>
    </row>
    <row r="136" spans="2:7" ht="22.5" outlineLevel="2" x14ac:dyDescent="0.25">
      <c r="B136" s="4" t="s">
        <v>96</v>
      </c>
      <c r="C136" s="5" t="s">
        <v>262</v>
      </c>
      <c r="D136" s="8">
        <f>SUM('Valor (Mensal)'!D136:O136)</f>
        <v>1389469</v>
      </c>
      <c r="E136" s="8">
        <f>SUM('Valor (Mensal)'!P136:AA136)</f>
        <v>1661462</v>
      </c>
      <c r="F136" s="8">
        <f>SUM('Valor (Mensal)'!AB136:AM136)</f>
        <v>2085957</v>
      </c>
      <c r="G136" s="8">
        <f>SUM('Valor (Mensal)'!AN136:AY136)</f>
        <v>584292</v>
      </c>
    </row>
    <row r="137" spans="2:7" ht="22.5" outlineLevel="2" x14ac:dyDescent="0.25">
      <c r="B137" s="4" t="s">
        <v>97</v>
      </c>
      <c r="C137" s="5" t="s">
        <v>263</v>
      </c>
      <c r="D137" s="8">
        <f>SUM('Valor (Mensal)'!D137:O137)</f>
        <v>3569792</v>
      </c>
      <c r="E137" s="8">
        <f>SUM('Valor (Mensal)'!P137:AA137)</f>
        <v>6042676</v>
      </c>
      <c r="F137" s="8">
        <f>SUM('Valor (Mensal)'!AB137:AM137)</f>
        <v>4573909</v>
      </c>
      <c r="G137" s="8">
        <f>SUM('Valor (Mensal)'!AN137:AY137)</f>
        <v>535358</v>
      </c>
    </row>
    <row r="138" spans="2:7" ht="22.5" outlineLevel="2" x14ac:dyDescent="0.25">
      <c r="B138" s="4" t="s">
        <v>98</v>
      </c>
      <c r="C138" s="5" t="s">
        <v>264</v>
      </c>
      <c r="D138" s="8">
        <f>SUM('Valor (Mensal)'!D138:O138)</f>
        <v>9109396</v>
      </c>
      <c r="E138" s="8">
        <f>SUM('Valor (Mensal)'!P138:AA138)</f>
        <v>9607342</v>
      </c>
      <c r="F138" s="8">
        <f>SUM('Valor (Mensal)'!AB138:AM138)</f>
        <v>10304934</v>
      </c>
      <c r="G138" s="8">
        <f>SUM('Valor (Mensal)'!AN138:AY138)</f>
        <v>2650114</v>
      </c>
    </row>
    <row r="139" spans="2:7" ht="22.5" outlineLevel="2" x14ac:dyDescent="0.25">
      <c r="B139" s="4" t="s">
        <v>99</v>
      </c>
      <c r="C139" s="5" t="s">
        <v>265</v>
      </c>
      <c r="D139" s="8">
        <f>SUM('Valor (Mensal)'!D139:O139)</f>
        <v>0</v>
      </c>
      <c r="E139" s="8">
        <f>SUM('Valor (Mensal)'!P139:AA139)</f>
        <v>0</v>
      </c>
      <c r="F139" s="8">
        <f>SUM('Valor (Mensal)'!AB139:AM139)</f>
        <v>0</v>
      </c>
      <c r="G139" s="8">
        <f>SUM('Valor (Mensal)'!AN139:AY139)</f>
        <v>0</v>
      </c>
    </row>
    <row r="140" spans="2:7" ht="22.5" outlineLevel="2" x14ac:dyDescent="0.25">
      <c r="B140" s="4" t="s">
        <v>100</v>
      </c>
      <c r="C140" s="5" t="s">
        <v>266</v>
      </c>
      <c r="D140" s="8">
        <f>SUM('Valor (Mensal)'!D140:O140)</f>
        <v>16487488</v>
      </c>
      <c r="E140" s="8">
        <f>SUM('Valor (Mensal)'!P140:AA140)</f>
        <v>11565793</v>
      </c>
      <c r="F140" s="8">
        <f>SUM('Valor (Mensal)'!AB140:AM140)</f>
        <v>15883631</v>
      </c>
      <c r="G140" s="8">
        <f>SUM('Valor (Mensal)'!AN140:AY140)</f>
        <v>5449623</v>
      </c>
    </row>
    <row r="141" spans="2:7" ht="25.5" outlineLevel="1" x14ac:dyDescent="0.25">
      <c r="B141" s="16">
        <v>32</v>
      </c>
      <c r="C141" s="17" t="s">
        <v>267</v>
      </c>
      <c r="D141" s="18">
        <f>SUM('Valor (Mensal)'!D141:O141)</f>
        <v>98142859</v>
      </c>
      <c r="E141" s="18">
        <f>SUM('Valor (Mensal)'!P141:AA141)</f>
        <v>102723453</v>
      </c>
      <c r="F141" s="18">
        <f>SUM('Valor (Mensal)'!AB141:AM141)</f>
        <v>117537509</v>
      </c>
      <c r="G141" s="18">
        <f>SUM('Valor (Mensal)'!AN141:AY141)</f>
        <v>36560742</v>
      </c>
    </row>
    <row r="142" spans="2:7" outlineLevel="2" x14ac:dyDescent="0.25">
      <c r="B142" s="4" t="s">
        <v>101</v>
      </c>
      <c r="C142" s="5" t="s">
        <v>268</v>
      </c>
      <c r="D142" s="8">
        <f>SUM('Valor (Mensal)'!D142:O142)</f>
        <v>88077709</v>
      </c>
      <c r="E142" s="8">
        <f>SUM('Valor (Mensal)'!P142:AA142)</f>
        <v>94331677</v>
      </c>
      <c r="F142" s="8">
        <f>SUM('Valor (Mensal)'!AB142:AM142)</f>
        <v>109605076</v>
      </c>
      <c r="G142" s="8">
        <f>SUM('Valor (Mensal)'!AN142:AY142)</f>
        <v>34042937</v>
      </c>
    </row>
    <row r="143" spans="2:7" ht="33.75" outlineLevel="2" x14ac:dyDescent="0.25">
      <c r="B143" s="4" t="s">
        <v>102</v>
      </c>
      <c r="C143" s="5" t="s">
        <v>269</v>
      </c>
      <c r="D143" s="8">
        <f>SUM('Valor (Mensal)'!D143:O143)</f>
        <v>1339299</v>
      </c>
      <c r="E143" s="8">
        <f>SUM('Valor (Mensal)'!P143:AA143)</f>
        <v>1627478</v>
      </c>
      <c r="F143" s="8">
        <f>SUM('Valor (Mensal)'!AB143:AM143)</f>
        <v>1489397</v>
      </c>
      <c r="G143" s="8">
        <f>SUM('Valor (Mensal)'!AN143:AY143)</f>
        <v>492647</v>
      </c>
    </row>
    <row r="144" spans="2:7" ht="33.75" outlineLevel="2" x14ac:dyDescent="0.25">
      <c r="B144" s="4" t="s">
        <v>103</v>
      </c>
      <c r="C144" s="5" t="s">
        <v>270</v>
      </c>
      <c r="D144" s="8">
        <f>SUM('Valor (Mensal)'!D144:O144)</f>
        <v>8720410</v>
      </c>
      <c r="E144" s="8">
        <f>SUM('Valor (Mensal)'!P144:AA144)</f>
        <v>6756984</v>
      </c>
      <c r="F144" s="8">
        <f>SUM('Valor (Mensal)'!AB144:AM144)</f>
        <v>6425995</v>
      </c>
      <c r="G144" s="8">
        <f>SUM('Valor (Mensal)'!AN144:AY144)</f>
        <v>2025141</v>
      </c>
    </row>
    <row r="145" spans="2:7" ht="33.75" outlineLevel="2" x14ac:dyDescent="0.25">
      <c r="B145" s="4" t="s">
        <v>104</v>
      </c>
      <c r="C145" s="5" t="s">
        <v>271</v>
      </c>
      <c r="D145" s="8">
        <f>SUM('Valor (Mensal)'!D145:O145)</f>
        <v>0</v>
      </c>
      <c r="E145" s="8">
        <f>SUM('Valor (Mensal)'!P145:AA145)</f>
        <v>0</v>
      </c>
      <c r="F145" s="8">
        <f>SUM('Valor (Mensal)'!AB145:AM145)</f>
        <v>0</v>
      </c>
      <c r="G145" s="8">
        <f>SUM('Valor (Mensal)'!AN145:AY145)</f>
        <v>0</v>
      </c>
    </row>
    <row r="146" spans="2:7" outlineLevel="2" x14ac:dyDescent="0.25">
      <c r="B146" s="4"/>
      <c r="C146" s="33" t="s">
        <v>314</v>
      </c>
      <c r="D146" s="8">
        <f>SUM('Valor (Mensal)'!D146:O146)</f>
        <v>5441</v>
      </c>
      <c r="E146" s="8">
        <f>SUM('Valor (Mensal)'!P146:AA146)</f>
        <v>7314</v>
      </c>
      <c r="F146" s="8">
        <f>SUM('Valor (Mensal)'!AB146:AM146)</f>
        <v>17041</v>
      </c>
      <c r="G146" s="8">
        <f>SUM('Valor (Mensal)'!AN146:AY146)</f>
        <v>17</v>
      </c>
    </row>
    <row r="147" spans="2:7" ht="63.75" outlineLevel="1" x14ac:dyDescent="0.25">
      <c r="B147" s="16">
        <v>33</v>
      </c>
      <c r="C147" s="17" t="s">
        <v>272</v>
      </c>
      <c r="D147" s="18">
        <f>SUM('Valor (Mensal)'!D147:O147)</f>
        <v>51331491</v>
      </c>
      <c r="E147" s="18">
        <f>SUM('Valor (Mensal)'!P147:AA147)</f>
        <v>49805745</v>
      </c>
      <c r="F147" s="18">
        <f>SUM('Valor (Mensal)'!AB147:AM147)</f>
        <v>52699157</v>
      </c>
      <c r="G147" s="18">
        <f>SUM('Valor (Mensal)'!AN147:AY147)</f>
        <v>15469865</v>
      </c>
    </row>
    <row r="148" spans="2:7" ht="33.75" outlineLevel="2" x14ac:dyDescent="0.25">
      <c r="B148" s="4" t="s">
        <v>105</v>
      </c>
      <c r="C148" s="5" t="s">
        <v>273</v>
      </c>
      <c r="D148" s="8">
        <f>SUM('Valor (Mensal)'!D148:O148)</f>
        <v>5133096</v>
      </c>
      <c r="E148" s="8">
        <f>SUM('Valor (Mensal)'!P148:AA148)</f>
        <v>5204170</v>
      </c>
      <c r="F148" s="8">
        <f>SUM('Valor (Mensal)'!AB148:AM148)</f>
        <v>4684598</v>
      </c>
      <c r="G148" s="8">
        <f>SUM('Valor (Mensal)'!AN148:AY148)</f>
        <v>1495637</v>
      </c>
    </row>
    <row r="149" spans="2:7" ht="33.75" outlineLevel="2" x14ac:dyDescent="0.25">
      <c r="B149" s="4" t="s">
        <v>106</v>
      </c>
      <c r="C149" s="5" t="s">
        <v>274</v>
      </c>
      <c r="D149" s="8">
        <f>SUM('Valor (Mensal)'!D149:O149)</f>
        <v>28235281</v>
      </c>
      <c r="E149" s="8">
        <f>SUM('Valor (Mensal)'!P149:AA149)</f>
        <v>26846737</v>
      </c>
      <c r="F149" s="8">
        <f>SUM('Valor (Mensal)'!AB149:AM149)</f>
        <v>28954827</v>
      </c>
      <c r="G149" s="8">
        <f>SUM('Valor (Mensal)'!AN149:AY149)</f>
        <v>8214300</v>
      </c>
    </row>
    <row r="150" spans="2:7" ht="33.75" outlineLevel="2" x14ac:dyDescent="0.25">
      <c r="B150" s="4" t="s">
        <v>107</v>
      </c>
      <c r="C150" s="5" t="s">
        <v>275</v>
      </c>
      <c r="D150" s="8">
        <f>SUM('Valor (Mensal)'!D150:O150)</f>
        <v>8162122</v>
      </c>
      <c r="E150" s="8">
        <f>SUM('Valor (Mensal)'!P150:AA150)</f>
        <v>9035726</v>
      </c>
      <c r="F150" s="8">
        <f>SUM('Valor (Mensal)'!AB150:AM150)</f>
        <v>8695679</v>
      </c>
      <c r="G150" s="8">
        <f>SUM('Valor (Mensal)'!AN150:AY150)</f>
        <v>2714656</v>
      </c>
    </row>
    <row r="151" spans="2:7" ht="22.5" outlineLevel="2" x14ac:dyDescent="0.25">
      <c r="B151" s="4" t="s">
        <v>108</v>
      </c>
      <c r="C151" s="5" t="s">
        <v>276</v>
      </c>
      <c r="D151" s="8">
        <f>SUM('Valor (Mensal)'!D151:O151)</f>
        <v>9592207</v>
      </c>
      <c r="E151" s="8">
        <f>SUM('Valor (Mensal)'!P151:AA151)</f>
        <v>8643610</v>
      </c>
      <c r="F151" s="8">
        <f>SUM('Valor (Mensal)'!AB151:AM151)</f>
        <v>10204001</v>
      </c>
      <c r="G151" s="8">
        <f>SUM('Valor (Mensal)'!AN151:AY151)</f>
        <v>2962799</v>
      </c>
    </row>
    <row r="152" spans="2:7" outlineLevel="2" x14ac:dyDescent="0.25">
      <c r="B152" s="4" t="s">
        <v>109</v>
      </c>
      <c r="C152" s="5" t="s">
        <v>277</v>
      </c>
      <c r="D152" s="8">
        <f>SUM('Valor (Mensal)'!D152:O152)</f>
        <v>208785</v>
      </c>
      <c r="E152" s="8">
        <f>SUM('Valor (Mensal)'!P152:AA152)</f>
        <v>75502</v>
      </c>
      <c r="F152" s="8">
        <f>SUM('Valor (Mensal)'!AB152:AM152)</f>
        <v>160052</v>
      </c>
      <c r="G152" s="8">
        <f>SUM('Valor (Mensal)'!AN152:AY152)</f>
        <v>82473</v>
      </c>
    </row>
    <row r="153" spans="2:7" ht="33.75" outlineLevel="2" x14ac:dyDescent="0.25">
      <c r="B153" s="4" t="s">
        <v>110</v>
      </c>
      <c r="C153" s="5" t="s">
        <v>278</v>
      </c>
      <c r="D153" s="8">
        <f>SUM('Valor (Mensal)'!D153:O153)</f>
        <v>0</v>
      </c>
      <c r="E153" s="8">
        <f>SUM('Valor (Mensal)'!P153:AA153)</f>
        <v>0</v>
      </c>
      <c r="F153" s="8">
        <f>SUM('Valor (Mensal)'!AB153:AM153)</f>
        <v>0</v>
      </c>
      <c r="G153" s="8">
        <f>SUM('Valor (Mensal)'!AN153:AY153)</f>
        <v>0</v>
      </c>
    </row>
    <row r="154" spans="2:7" ht="25.5" outlineLevel="1" x14ac:dyDescent="0.25">
      <c r="B154" s="16">
        <v>34</v>
      </c>
      <c r="C154" s="17" t="s">
        <v>279</v>
      </c>
      <c r="D154" s="18">
        <f>SUM('Valor (Mensal)'!D154:O154)</f>
        <v>1161061886</v>
      </c>
      <c r="E154" s="18">
        <f>SUM('Valor (Mensal)'!P154:AA154)</f>
        <v>1354412204</v>
      </c>
      <c r="F154" s="18">
        <f>SUM('Valor (Mensal)'!AB154:AM154)</f>
        <v>948857856</v>
      </c>
      <c r="G154" s="18">
        <f>SUM('Valor (Mensal)'!AN154:AY154)</f>
        <v>292912413</v>
      </c>
    </row>
    <row r="155" spans="2:7" ht="22.5" outlineLevel="2" x14ac:dyDescent="0.25">
      <c r="B155" s="4" t="s">
        <v>111</v>
      </c>
      <c r="C155" s="5" t="s">
        <v>280</v>
      </c>
      <c r="D155" s="8">
        <f>SUM('Valor (Mensal)'!D155:O155)</f>
        <v>171075014</v>
      </c>
      <c r="E155" s="8">
        <f>SUM('Valor (Mensal)'!P155:AA155)</f>
        <v>455800892</v>
      </c>
      <c r="F155" s="8">
        <f>SUM('Valor (Mensal)'!AB155:AM155)</f>
        <v>160483358</v>
      </c>
      <c r="G155" s="8">
        <f>SUM('Valor (Mensal)'!AN155:AY155)</f>
        <v>68365256</v>
      </c>
    </row>
    <row r="156" spans="2:7" outlineLevel="2" x14ac:dyDescent="0.25">
      <c r="B156" s="4" t="s">
        <v>112</v>
      </c>
      <c r="C156" s="5" t="s">
        <v>281</v>
      </c>
      <c r="D156" s="8">
        <f>SUM('Valor (Mensal)'!D156:O156)</f>
        <v>154361457</v>
      </c>
      <c r="E156" s="8">
        <f>SUM('Valor (Mensal)'!P156:AA156)</f>
        <v>114875945</v>
      </c>
      <c r="F156" s="8">
        <f>SUM('Valor (Mensal)'!AB156:AM156)</f>
        <v>100421666</v>
      </c>
      <c r="G156" s="8">
        <f>SUM('Valor (Mensal)'!AN156:AY156)</f>
        <v>41984591</v>
      </c>
    </row>
    <row r="157" spans="2:7" outlineLevel="2" x14ac:dyDescent="0.25">
      <c r="B157" s="4" t="s">
        <v>113</v>
      </c>
      <c r="C157" s="5" t="s">
        <v>282</v>
      </c>
      <c r="D157" s="8">
        <f>SUM('Valor (Mensal)'!D157:O157)</f>
        <v>341463100</v>
      </c>
      <c r="E157" s="8">
        <f>SUM('Valor (Mensal)'!P157:AA157)</f>
        <v>311121049</v>
      </c>
      <c r="F157" s="8">
        <f>SUM('Valor (Mensal)'!AB157:AM157)</f>
        <v>260254501</v>
      </c>
      <c r="G157" s="8">
        <f>SUM('Valor (Mensal)'!AN157:AY157)</f>
        <v>53399131</v>
      </c>
    </row>
    <row r="158" spans="2:7" ht="22.5" outlineLevel="2" x14ac:dyDescent="0.25">
      <c r="B158" s="4" t="s">
        <v>114</v>
      </c>
      <c r="C158" s="5" t="s">
        <v>283</v>
      </c>
      <c r="D158" s="8">
        <f>SUM('Valor (Mensal)'!D158:O158)</f>
        <v>487910377</v>
      </c>
      <c r="E158" s="8">
        <f>SUM('Valor (Mensal)'!P158:AA158)</f>
        <v>465268720</v>
      </c>
      <c r="F158" s="8">
        <f>SUM('Valor (Mensal)'!AB158:AM158)</f>
        <v>415542199</v>
      </c>
      <c r="G158" s="8">
        <f>SUM('Valor (Mensal)'!AN158:AY158)</f>
        <v>125621844</v>
      </c>
    </row>
    <row r="159" spans="2:7" ht="22.5" outlineLevel="2" x14ac:dyDescent="0.25">
      <c r="B159" s="4" t="s">
        <v>115</v>
      </c>
      <c r="C159" s="5" t="s">
        <v>284</v>
      </c>
      <c r="D159" s="8">
        <f>SUM('Valor (Mensal)'!D159:O159)</f>
        <v>0</v>
      </c>
      <c r="E159" s="8">
        <f>SUM('Valor (Mensal)'!P159:AA159)</f>
        <v>0</v>
      </c>
      <c r="F159" s="8">
        <f>SUM('Valor (Mensal)'!AB159:AM159)</f>
        <v>0</v>
      </c>
      <c r="G159" s="8">
        <f>SUM('Valor (Mensal)'!AN159:AY159)</f>
        <v>0</v>
      </c>
    </row>
    <row r="160" spans="2:7" outlineLevel="2" x14ac:dyDescent="0.25">
      <c r="B160" s="4"/>
      <c r="C160" s="33" t="s">
        <v>314</v>
      </c>
      <c r="D160" s="8">
        <f>SUM('Valor (Mensal)'!D160:O160)</f>
        <v>6251938</v>
      </c>
      <c r="E160" s="8">
        <f>SUM('Valor (Mensal)'!P160:AA160)</f>
        <v>7345598</v>
      </c>
      <c r="F160" s="8">
        <f>SUM('Valor (Mensal)'!AB160:AM160)</f>
        <v>12156132</v>
      </c>
      <c r="G160" s="8">
        <f>SUM('Valor (Mensal)'!AN160:AY160)</f>
        <v>3541591</v>
      </c>
    </row>
    <row r="161" spans="2:7" ht="25.5" outlineLevel="1" x14ac:dyDescent="0.25">
      <c r="B161" s="16">
        <v>35</v>
      </c>
      <c r="C161" s="17" t="s">
        <v>285</v>
      </c>
      <c r="D161" s="18">
        <f>SUM('Valor (Mensal)'!D161:O161)</f>
        <v>5561919</v>
      </c>
      <c r="E161" s="18">
        <f>SUM('Valor (Mensal)'!P161:AA161)</f>
        <v>4783176746</v>
      </c>
      <c r="F161" s="18">
        <f>SUM('Valor (Mensal)'!AB161:AM161)</f>
        <v>12785424</v>
      </c>
      <c r="G161" s="18">
        <f>SUM('Valor (Mensal)'!AN161:AY161)</f>
        <v>2712398</v>
      </c>
    </row>
    <row r="162" spans="2:7" outlineLevel="2" x14ac:dyDescent="0.25">
      <c r="B162" s="4" t="s">
        <v>116</v>
      </c>
      <c r="C162" s="5" t="s">
        <v>286</v>
      </c>
      <c r="D162" s="8">
        <f>SUM('Valor (Mensal)'!D162:O162)</f>
        <v>101010</v>
      </c>
      <c r="E162" s="8">
        <f>SUM('Valor (Mensal)'!P162:AA162)</f>
        <v>4772739085</v>
      </c>
      <c r="F162" s="8">
        <f>SUM('Valor (Mensal)'!AB162:AM162)</f>
        <v>92098</v>
      </c>
      <c r="G162" s="8">
        <f>SUM('Valor (Mensal)'!AN162:AY162)</f>
        <v>6671</v>
      </c>
    </row>
    <row r="163" spans="2:7" ht="22.5" outlineLevel="2" x14ac:dyDescent="0.25">
      <c r="B163" s="4" t="s">
        <v>117</v>
      </c>
      <c r="C163" s="5" t="s">
        <v>287</v>
      </c>
      <c r="D163" s="8">
        <f>SUM('Valor (Mensal)'!D163:O163)</f>
        <v>404080</v>
      </c>
      <c r="E163" s="8">
        <f>SUM('Valor (Mensal)'!P163:AA163)</f>
        <v>5142145</v>
      </c>
      <c r="F163" s="8">
        <f>SUM('Valor (Mensal)'!AB163:AM163)</f>
        <v>6041836</v>
      </c>
      <c r="G163" s="8">
        <f>SUM('Valor (Mensal)'!AN163:AY163)</f>
        <v>469620</v>
      </c>
    </row>
    <row r="164" spans="2:7" outlineLevel="2" x14ac:dyDescent="0.25">
      <c r="B164" s="4" t="s">
        <v>118</v>
      </c>
      <c r="C164" s="5" t="s">
        <v>288</v>
      </c>
      <c r="D164" s="8">
        <f>SUM('Valor (Mensal)'!D164:O164)</f>
        <v>3246676</v>
      </c>
      <c r="E164" s="8">
        <f>SUM('Valor (Mensal)'!P164:AA164)</f>
        <v>3020153</v>
      </c>
      <c r="F164" s="8">
        <f>SUM('Valor (Mensal)'!AB164:AM164)</f>
        <v>4152112</v>
      </c>
      <c r="G164" s="8">
        <f>SUM('Valor (Mensal)'!AN164:AY164)</f>
        <v>1425187</v>
      </c>
    </row>
    <row r="165" spans="2:7" outlineLevel="2" x14ac:dyDescent="0.25">
      <c r="B165" s="4" t="s">
        <v>119</v>
      </c>
      <c r="C165" s="5" t="s">
        <v>285</v>
      </c>
      <c r="D165" s="8">
        <f>SUM('Valor (Mensal)'!D165:O165)</f>
        <v>1810153</v>
      </c>
      <c r="E165" s="8">
        <f>SUM('Valor (Mensal)'!P165:AA165)</f>
        <v>2275363</v>
      </c>
      <c r="F165" s="8">
        <f>SUM('Valor (Mensal)'!AB165:AM165)</f>
        <v>2499378</v>
      </c>
      <c r="G165" s="8">
        <f>SUM('Valor (Mensal)'!AN165:AY165)</f>
        <v>810920</v>
      </c>
    </row>
    <row r="166" spans="2:7" outlineLevel="1" x14ac:dyDescent="0.25">
      <c r="B166" s="16">
        <v>36</v>
      </c>
      <c r="C166" s="17" t="s">
        <v>289</v>
      </c>
      <c r="D166" s="18">
        <f>SUM('Valor (Mensal)'!D166:O166)</f>
        <v>299388444</v>
      </c>
      <c r="E166" s="18">
        <f>SUM('Valor (Mensal)'!P166:AA166)</f>
        <v>320782338</v>
      </c>
      <c r="F166" s="18">
        <f>SUM('Valor (Mensal)'!AB166:AM166)</f>
        <v>323321538</v>
      </c>
      <c r="G166" s="18">
        <f>SUM('Valor (Mensal)'!AN166:AY166)</f>
        <v>87391585</v>
      </c>
    </row>
    <row r="167" spans="2:7" outlineLevel="2" x14ac:dyDescent="0.25">
      <c r="B167" s="4" t="s">
        <v>120</v>
      </c>
      <c r="C167" s="5" t="s">
        <v>290</v>
      </c>
      <c r="D167" s="8">
        <f>SUM('Valor (Mensal)'!D167:O167)</f>
        <v>202221825</v>
      </c>
      <c r="E167" s="8">
        <f>SUM('Valor (Mensal)'!P167:AA167)</f>
        <v>210239829</v>
      </c>
      <c r="F167" s="8">
        <f>SUM('Valor (Mensal)'!AB167:AM167)</f>
        <v>216313865</v>
      </c>
      <c r="G167" s="8">
        <f>SUM('Valor (Mensal)'!AN167:AY167)</f>
        <v>59270301</v>
      </c>
    </row>
    <row r="168" spans="2:7" outlineLevel="2" x14ac:dyDescent="0.25">
      <c r="B168" s="4" t="s">
        <v>121</v>
      </c>
      <c r="C168" s="5" t="s">
        <v>291</v>
      </c>
      <c r="D168" s="8">
        <f>SUM('Valor (Mensal)'!D168:O168)</f>
        <v>97166619</v>
      </c>
      <c r="E168" s="8">
        <f>SUM('Valor (Mensal)'!P168:AA168)</f>
        <v>110542509</v>
      </c>
      <c r="F168" s="8">
        <f>SUM('Valor (Mensal)'!AB168:AM168)</f>
        <v>107007673</v>
      </c>
      <c r="G168" s="8">
        <f>SUM('Valor (Mensal)'!AN168:AY168)</f>
        <v>28121284</v>
      </c>
    </row>
    <row r="169" spans="2:7" ht="31.5" x14ac:dyDescent="0.25">
      <c r="B169" s="10" t="s">
        <v>141</v>
      </c>
      <c r="C169" s="11" t="s">
        <v>292</v>
      </c>
      <c r="D169" s="12">
        <f>SUM('Valor (Mensal)'!D169:O169)</f>
        <v>10322</v>
      </c>
      <c r="E169" s="12">
        <f>SUM('Valor (Mensal)'!P169:AA169)</f>
        <v>5156</v>
      </c>
      <c r="F169" s="12">
        <f>SUM('Valor (Mensal)'!AB169:AM169)</f>
        <v>1268</v>
      </c>
      <c r="G169" s="12">
        <f>SUM('Valor (Mensal)'!AN169:AY169)</f>
        <v>125</v>
      </c>
    </row>
    <row r="170" spans="2:7" ht="25.5" outlineLevel="1" x14ac:dyDescent="0.25">
      <c r="B170" s="16">
        <v>74</v>
      </c>
      <c r="C170" s="17" t="s">
        <v>293</v>
      </c>
      <c r="D170" s="18">
        <f>SUM('Valor (Mensal)'!D170:O170)</f>
        <v>10322</v>
      </c>
      <c r="E170" s="18">
        <f>SUM('Valor (Mensal)'!P170:AA170)</f>
        <v>5156</v>
      </c>
      <c r="F170" s="18">
        <f>SUM('Valor (Mensal)'!AB170:AM170)</f>
        <v>1268</v>
      </c>
      <c r="G170" s="18">
        <f>SUM('Valor (Mensal)'!AN170:AY170)</f>
        <v>125</v>
      </c>
    </row>
    <row r="171" spans="2:7" ht="22.5" outlineLevel="2" x14ac:dyDescent="0.25">
      <c r="B171" s="4" t="s">
        <v>122</v>
      </c>
      <c r="C171" s="5" t="s">
        <v>294</v>
      </c>
      <c r="D171" s="8">
        <f>SUM('Valor (Mensal)'!D171:O171)</f>
        <v>0</v>
      </c>
      <c r="E171" s="8">
        <f>SUM('Valor (Mensal)'!P171:AA171)</f>
        <v>0</v>
      </c>
      <c r="F171" s="8">
        <f>SUM('Valor (Mensal)'!AB171:AM171)</f>
        <v>0</v>
      </c>
      <c r="G171" s="8">
        <f>SUM('Valor (Mensal)'!AN171:AY171)</f>
        <v>0</v>
      </c>
    </row>
    <row r="172" spans="2:7" ht="22.5" outlineLevel="2" x14ac:dyDescent="0.25">
      <c r="B172" s="4" t="s">
        <v>123</v>
      </c>
      <c r="C172" s="5" t="s">
        <v>295</v>
      </c>
      <c r="D172" s="8">
        <f>SUM('Valor (Mensal)'!D172:O172)</f>
        <v>10322</v>
      </c>
      <c r="E172" s="8">
        <f>SUM('Valor (Mensal)'!P172:AA172)</f>
        <v>5156</v>
      </c>
      <c r="F172" s="8">
        <f>SUM('Valor (Mensal)'!AB172:AM172)</f>
        <v>1268</v>
      </c>
      <c r="G172" s="8">
        <f>SUM('Valor (Mensal)'!AN172:AY172)</f>
        <v>125</v>
      </c>
    </row>
    <row r="173" spans="2:7" ht="22.5" outlineLevel="2" x14ac:dyDescent="0.25">
      <c r="B173" s="4" t="s">
        <v>124</v>
      </c>
      <c r="C173" s="5" t="s">
        <v>296</v>
      </c>
      <c r="D173" s="8">
        <f>SUM('Valor (Mensal)'!D173:O173)</f>
        <v>0</v>
      </c>
      <c r="E173" s="8">
        <f>SUM('Valor (Mensal)'!P173:AA173)</f>
        <v>0</v>
      </c>
      <c r="F173" s="8">
        <f>SUM('Valor (Mensal)'!AB173:AM173)</f>
        <v>0</v>
      </c>
      <c r="G173" s="8">
        <f>SUM('Valor (Mensal)'!AN173:AY173)</f>
        <v>0</v>
      </c>
    </row>
    <row r="174" spans="2:7" outlineLevel="2" x14ac:dyDescent="0.25">
      <c r="B174" s="4" t="s">
        <v>125</v>
      </c>
      <c r="C174" s="5" t="s">
        <v>297</v>
      </c>
      <c r="D174" s="8">
        <f>SUM('Valor (Mensal)'!D174:O174)</f>
        <v>0</v>
      </c>
      <c r="E174" s="8">
        <f>SUM('Valor (Mensal)'!P174:AA174)</f>
        <v>0</v>
      </c>
      <c r="F174" s="8">
        <f>SUM('Valor (Mensal)'!AB174:AM174)</f>
        <v>0</v>
      </c>
      <c r="G174" s="8">
        <f>SUM('Valor (Mensal)'!AN174:AY174)</f>
        <v>0</v>
      </c>
    </row>
    <row r="175" spans="2:7" outlineLevel="2" x14ac:dyDescent="0.25">
      <c r="B175" s="4" t="s">
        <v>126</v>
      </c>
      <c r="C175" s="5" t="s">
        <v>298</v>
      </c>
      <c r="D175" s="8">
        <f>SUM('Valor (Mensal)'!D175:O175)</f>
        <v>0</v>
      </c>
      <c r="E175" s="8">
        <f>SUM('Valor (Mensal)'!P175:AA175)</f>
        <v>0</v>
      </c>
      <c r="F175" s="8">
        <f>SUM('Valor (Mensal)'!AB175:AM175)</f>
        <v>0</v>
      </c>
      <c r="G175" s="8">
        <f>SUM('Valor (Mensal)'!AN175:AY175)</f>
        <v>0</v>
      </c>
    </row>
    <row r="176" spans="2:7" outlineLevel="2" x14ac:dyDescent="0.25">
      <c r="B176" s="4" t="s">
        <v>127</v>
      </c>
      <c r="C176" s="5" t="s">
        <v>299</v>
      </c>
      <c r="D176" s="8">
        <f>SUM('Valor (Mensal)'!D176:O176)</f>
        <v>0</v>
      </c>
      <c r="E176" s="8">
        <f>SUM('Valor (Mensal)'!P176:AA176)</f>
        <v>0</v>
      </c>
      <c r="F176" s="8">
        <f>SUM('Valor (Mensal)'!AB176:AM176)</f>
        <v>0</v>
      </c>
      <c r="G176" s="8">
        <f>SUM('Valor (Mensal)'!AN176:AY176)</f>
        <v>0</v>
      </c>
    </row>
    <row r="177" spans="2:7" ht="22.5" outlineLevel="2" x14ac:dyDescent="0.25">
      <c r="B177" s="4" t="s">
        <v>128</v>
      </c>
      <c r="C177" s="5" t="s">
        <v>300</v>
      </c>
      <c r="D177" s="8">
        <f>SUM('Valor (Mensal)'!D177:O177)</f>
        <v>0</v>
      </c>
      <c r="E177" s="8">
        <f>SUM('Valor (Mensal)'!P177:AA177)</f>
        <v>0</v>
      </c>
      <c r="F177" s="8">
        <f>SUM('Valor (Mensal)'!AB177:AM177)</f>
        <v>0</v>
      </c>
      <c r="G177" s="8">
        <f>SUM('Valor (Mensal)'!AN177:AY177)</f>
        <v>0</v>
      </c>
    </row>
    <row r="178" spans="2:7" ht="22.5" outlineLevel="2" x14ac:dyDescent="0.25">
      <c r="B178" s="4" t="s">
        <v>129</v>
      </c>
      <c r="C178" s="5" t="s">
        <v>301</v>
      </c>
      <c r="D178" s="8">
        <f>SUM('Valor (Mensal)'!D178:O178)</f>
        <v>0</v>
      </c>
      <c r="E178" s="8">
        <f>SUM('Valor (Mensal)'!P178:AA178)</f>
        <v>0</v>
      </c>
      <c r="F178" s="8">
        <f>SUM('Valor (Mensal)'!AB178:AM178)</f>
        <v>0</v>
      </c>
      <c r="G178" s="8">
        <f>SUM('Valor (Mensal)'!AN178:AY178)</f>
        <v>0</v>
      </c>
    </row>
    <row r="179" spans="2:7" ht="31.5" x14ac:dyDescent="0.25">
      <c r="B179" s="10" t="s">
        <v>142</v>
      </c>
      <c r="C179" s="11" t="s">
        <v>302</v>
      </c>
      <c r="D179" s="12">
        <f>SUM('Valor (Mensal)'!D179:O179)</f>
        <v>742418</v>
      </c>
      <c r="E179" s="12">
        <f>SUM('Valor (Mensal)'!P179:AA179)</f>
        <v>36056</v>
      </c>
      <c r="F179" s="12">
        <f>SUM('Valor (Mensal)'!AB179:AM179)</f>
        <v>251820</v>
      </c>
      <c r="G179" s="12">
        <f>SUM('Valor (Mensal)'!AN179:AY179)</f>
        <v>198658</v>
      </c>
    </row>
    <row r="180" spans="2:7" outlineLevel="1" x14ac:dyDescent="0.25">
      <c r="B180" s="16">
        <v>92</v>
      </c>
      <c r="C180" s="17" t="s">
        <v>303</v>
      </c>
      <c r="D180" s="18">
        <f>SUM('Valor (Mensal)'!D180:O180)</f>
        <v>740986</v>
      </c>
      <c r="E180" s="18">
        <f>SUM('Valor (Mensal)'!P180:AA180)</f>
        <v>36056</v>
      </c>
      <c r="F180" s="18">
        <f>SUM('Valor (Mensal)'!AB180:AM180)</f>
        <v>251820</v>
      </c>
      <c r="G180" s="18">
        <f>SUM('Valor (Mensal)'!AN180:AY180)</f>
        <v>198658</v>
      </c>
    </row>
    <row r="181" spans="2:7" outlineLevel="2" x14ac:dyDescent="0.25">
      <c r="B181" s="4" t="s">
        <v>130</v>
      </c>
      <c r="C181" s="5" t="s">
        <v>304</v>
      </c>
      <c r="D181" s="8">
        <f>SUM('Valor (Mensal)'!D181:O181)</f>
        <v>0</v>
      </c>
      <c r="E181" s="8">
        <f>SUM('Valor (Mensal)'!P181:AA181)</f>
        <v>0</v>
      </c>
      <c r="F181" s="8">
        <f>SUM('Valor (Mensal)'!AB181:AM181)</f>
        <v>0</v>
      </c>
      <c r="G181" s="8">
        <f>SUM('Valor (Mensal)'!AN181:AY181)</f>
        <v>0</v>
      </c>
    </row>
    <row r="182" spans="2:7" outlineLevel="2" x14ac:dyDescent="0.25">
      <c r="B182" s="4" t="s">
        <v>131</v>
      </c>
      <c r="C182" s="5" t="s">
        <v>305</v>
      </c>
      <c r="D182" s="8">
        <f>SUM('Valor (Mensal)'!D182:O182)</f>
        <v>0</v>
      </c>
      <c r="E182" s="8">
        <f>SUM('Valor (Mensal)'!P182:AA182)</f>
        <v>0</v>
      </c>
      <c r="F182" s="8">
        <f>SUM('Valor (Mensal)'!AB182:AM182)</f>
        <v>0</v>
      </c>
      <c r="G182" s="8">
        <f>SUM('Valor (Mensal)'!AN182:AY182)</f>
        <v>0</v>
      </c>
    </row>
    <row r="183" spans="2:7" outlineLevel="2" x14ac:dyDescent="0.25">
      <c r="B183" s="4" t="s">
        <v>132</v>
      </c>
      <c r="C183" s="5" t="s">
        <v>306</v>
      </c>
      <c r="D183" s="8">
        <f>SUM('Valor (Mensal)'!D183:O183)</f>
        <v>740986</v>
      </c>
      <c r="E183" s="8">
        <f>SUM('Valor (Mensal)'!P183:AA183)</f>
        <v>36056</v>
      </c>
      <c r="F183" s="8">
        <f>SUM('Valor (Mensal)'!AB183:AM183)</f>
        <v>251820</v>
      </c>
      <c r="G183" s="8">
        <f>SUM('Valor (Mensal)'!AN183:AY183)</f>
        <v>198658</v>
      </c>
    </row>
    <row r="184" spans="2:7" outlineLevel="2" x14ac:dyDescent="0.25">
      <c r="B184" s="4" t="s">
        <v>133</v>
      </c>
      <c r="C184" s="5" t="s">
        <v>307</v>
      </c>
      <c r="D184" s="8">
        <f>SUM('Valor (Mensal)'!D184:O184)</f>
        <v>0</v>
      </c>
      <c r="E184" s="8">
        <f>SUM('Valor (Mensal)'!P184:AA184)</f>
        <v>0</v>
      </c>
      <c r="F184" s="8">
        <f>SUM('Valor (Mensal)'!AB184:AM184)</f>
        <v>0</v>
      </c>
      <c r="G184" s="8">
        <f>SUM('Valor (Mensal)'!AN184:AY184)</f>
        <v>0</v>
      </c>
    </row>
    <row r="185" spans="2:7" ht="22.5" outlineLevel="2" x14ac:dyDescent="0.25">
      <c r="B185" s="4" t="s">
        <v>134</v>
      </c>
      <c r="C185" s="5" t="s">
        <v>308</v>
      </c>
      <c r="D185" s="8">
        <f>SUM('Valor (Mensal)'!D185:O185)</f>
        <v>0</v>
      </c>
      <c r="E185" s="8">
        <f>SUM('Valor (Mensal)'!P185:AA185)</f>
        <v>0</v>
      </c>
      <c r="F185" s="8">
        <f>SUM('Valor (Mensal)'!AB185:AM185)</f>
        <v>0</v>
      </c>
      <c r="G185" s="8">
        <f>SUM('Valor (Mensal)'!AN185:AY185)</f>
        <v>0</v>
      </c>
    </row>
    <row r="186" spans="2:7" outlineLevel="2" x14ac:dyDescent="0.25">
      <c r="B186" s="4" t="s">
        <v>135</v>
      </c>
      <c r="C186" s="5" t="s">
        <v>309</v>
      </c>
      <c r="D186" s="8">
        <f>SUM('Valor (Mensal)'!D186:O186)</f>
        <v>0</v>
      </c>
      <c r="E186" s="8">
        <f>SUM('Valor (Mensal)'!P186:AA186)</f>
        <v>0</v>
      </c>
      <c r="F186" s="8">
        <f>SUM('Valor (Mensal)'!AB186:AM186)</f>
        <v>0</v>
      </c>
      <c r="G186" s="8">
        <f>SUM('Valor (Mensal)'!AN186:AY186)</f>
        <v>0</v>
      </c>
    </row>
    <row r="187" spans="2:7" outlineLevel="1" x14ac:dyDescent="0.25">
      <c r="B187" s="16">
        <v>93</v>
      </c>
      <c r="C187" s="17" t="s">
        <v>310</v>
      </c>
      <c r="D187" s="18">
        <f>SUM('Valor (Mensal)'!D187:O187)</f>
        <v>1432</v>
      </c>
      <c r="E187" s="18">
        <f>SUM('Valor (Mensal)'!P187:AA187)</f>
        <v>0</v>
      </c>
      <c r="F187" s="18">
        <f>SUM('Valor (Mensal)'!AB187:AM187)</f>
        <v>0</v>
      </c>
      <c r="G187" s="18">
        <f>SUM('Valor (Mensal)'!AN187:AY187)</f>
        <v>0</v>
      </c>
    </row>
    <row r="188" spans="2:7" outlineLevel="2" x14ac:dyDescent="0.25">
      <c r="B188" s="4" t="s">
        <v>136</v>
      </c>
      <c r="C188" s="5" t="s">
        <v>310</v>
      </c>
      <c r="D188" s="8">
        <f>SUM('Valor (Mensal)'!D188:O188)</f>
        <v>1432</v>
      </c>
      <c r="E188" s="8">
        <f>SUM('Valor (Mensal)'!P188:AA188)</f>
        <v>0</v>
      </c>
      <c r="F188" s="8">
        <f>SUM('Valor (Mensal)'!AB188:AM188)</f>
        <v>0</v>
      </c>
      <c r="G188" s="8">
        <f>SUM('Valor (Mensal)'!AN188:AY188)</f>
        <v>0</v>
      </c>
    </row>
    <row r="189" spans="2:7" ht="16.5" thickBot="1" x14ac:dyDescent="0.3">
      <c r="B189" s="13"/>
      <c r="C189" s="14" t="s">
        <v>143</v>
      </c>
      <c r="D189" s="15">
        <f>SUM('Valor (Mensal)'!D189:O189)</f>
        <v>271052743</v>
      </c>
      <c r="E189" s="15">
        <f>SUM('Valor (Mensal)'!P189:AA189)</f>
        <v>247492471</v>
      </c>
      <c r="F189" s="15">
        <f>SUM('Valor (Mensal)'!AB189:AM189)</f>
        <v>244612432</v>
      </c>
      <c r="G189" s="15">
        <f>SUM('Valor (Mensal)'!AN189:AY189)</f>
        <v>59780375</v>
      </c>
    </row>
    <row r="190" spans="2:7" x14ac:dyDescent="0.25">
      <c r="B190" s="9" t="s">
        <v>312</v>
      </c>
      <c r="E190" s="35"/>
      <c r="F190" s="35"/>
      <c r="G190" s="35"/>
    </row>
  </sheetData>
  <mergeCells count="2">
    <mergeCell ref="B7:C8"/>
    <mergeCell ref="B5:C6"/>
  </mergeCells>
  <phoneticPr fontId="0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outlinePr summaryBelow="0"/>
  </sheetPr>
  <dimension ref="B5:G193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9" sqref="A9"/>
      <selection pane="bottomRight" activeCell="G9" sqref="G9"/>
    </sheetView>
  </sheetViews>
  <sheetFormatPr defaultRowHeight="15" outlineLevelRow="2" x14ac:dyDescent="0.25"/>
  <cols>
    <col min="1" max="1" width="2.42578125" style="1" customWidth="1"/>
    <col min="2" max="2" width="9.140625" style="2" customWidth="1"/>
    <col min="3" max="3" width="40.7109375" style="1" customWidth="1"/>
    <col min="4" max="7" width="10.28515625" style="1" customWidth="1"/>
    <col min="8" max="16384" width="9.140625" style="1"/>
  </cols>
  <sheetData>
    <row r="5" spans="2:7" ht="15" customHeight="1" x14ac:dyDescent="0.25">
      <c r="B5" s="39" t="s">
        <v>317</v>
      </c>
      <c r="C5" s="39"/>
    </row>
    <row r="6" spans="2:7" ht="14.25" customHeight="1" x14ac:dyDescent="0.25">
      <c r="B6" s="39"/>
      <c r="C6" s="39"/>
    </row>
    <row r="7" spans="2:7" x14ac:dyDescent="0.25">
      <c r="B7" s="40" t="s">
        <v>318</v>
      </c>
      <c r="C7" s="40"/>
    </row>
    <row r="8" spans="2:7" ht="15.75" thickBot="1" x14ac:dyDescent="0.3">
      <c r="B8" s="41"/>
      <c r="C8" s="41"/>
    </row>
    <row r="9" spans="2:7" x14ac:dyDescent="0.25">
      <c r="B9" s="22" t="s">
        <v>0</v>
      </c>
      <c r="C9" s="22" t="s">
        <v>311</v>
      </c>
      <c r="D9" s="34">
        <v>2012</v>
      </c>
      <c r="E9" s="34">
        <v>2013</v>
      </c>
      <c r="F9" s="34">
        <v>2014</v>
      </c>
      <c r="G9" s="34">
        <v>2015</v>
      </c>
    </row>
    <row r="10" spans="2:7" s="27" customFormat="1" ht="15.75" x14ac:dyDescent="0.25">
      <c r="B10" s="24"/>
      <c r="C10" s="25" t="s">
        <v>313</v>
      </c>
      <c r="D10" s="28">
        <f>'Valor (Anual)'!D10/'Valor (Anual)'!D$10*100</f>
        <v>100</v>
      </c>
      <c r="E10" s="28">
        <f>'Valor (Anual)'!E10/'Valor (Anual)'!E$10*100</f>
        <v>100</v>
      </c>
      <c r="F10" s="28">
        <f>'Valor (Anual)'!F10/'Valor (Anual)'!$F$10*100</f>
        <v>100</v>
      </c>
      <c r="G10" s="28">
        <f>'Valor (Anual)'!G10/'Valor (Anual)'!G$10*100</f>
        <v>100</v>
      </c>
    </row>
    <row r="11" spans="2:7" ht="31.5" x14ac:dyDescent="0.25">
      <c r="B11" s="19" t="s">
        <v>137</v>
      </c>
      <c r="C11" s="20" t="s">
        <v>144</v>
      </c>
      <c r="D11" s="29">
        <f>'Valor (Anual)'!D11/'Valor (Anual)'!$D$10*100</f>
        <v>15.556974006145341</v>
      </c>
      <c r="E11" s="29">
        <f>'Valor (Anual)'!E11/'Valor (Anual)'!E$10*100</f>
        <v>20.218855209598331</v>
      </c>
      <c r="F11" s="29">
        <f>'Valor (Anual)'!F11/'Valor (Anual)'!$F$10*100</f>
        <v>24.237048444378971</v>
      </c>
      <c r="G11" s="29">
        <f>'Valor (Anual)'!G11/'Valor (Anual)'!G$10*100</f>
        <v>23.389631853553681</v>
      </c>
    </row>
    <row r="12" spans="2:7" outlineLevel="1" x14ac:dyDescent="0.25">
      <c r="B12" s="16" t="s">
        <v>1</v>
      </c>
      <c r="C12" s="17" t="s">
        <v>145</v>
      </c>
      <c r="D12" s="30">
        <f>'Valor (Anual)'!D12/'Valor (Anual)'!$D$10*100</f>
        <v>15.522675967760824</v>
      </c>
      <c r="E12" s="30">
        <f>'Valor (Anual)'!E12/'Valor (Anual)'!E$10*100</f>
        <v>20.205264227770801</v>
      </c>
      <c r="F12" s="30">
        <f>'Valor (Anual)'!F12/'Valor (Anual)'!$F$10*100</f>
        <v>24.20795836252249</v>
      </c>
      <c r="G12" s="30">
        <f>'Valor (Anual)'!G12/'Valor (Anual)'!G$10*100</f>
        <v>23.350025178469942</v>
      </c>
    </row>
    <row r="13" spans="2:7" outlineLevel="2" x14ac:dyDescent="0.25">
      <c r="B13" s="4" t="s">
        <v>2</v>
      </c>
      <c r="C13" s="5" t="s">
        <v>146</v>
      </c>
      <c r="D13" s="6">
        <f>'Valor (Anual)'!D13/'Valor (Anual)'!$D$10*100</f>
        <v>14.744007907556398</v>
      </c>
      <c r="E13" s="6">
        <f>'Valor (Anual)'!E13/'Valor (Anual)'!E$10*100</f>
        <v>19.709494518458843</v>
      </c>
      <c r="F13" s="6">
        <f>'Valor (Anual)'!F13/'Valor (Anual)'!$F$10*100</f>
        <v>23.749777614563996</v>
      </c>
      <c r="G13" s="6">
        <f>'Valor (Anual)'!G13/'Valor (Anual)'!G$10*100</f>
        <v>22.610108845919534</v>
      </c>
    </row>
    <row r="14" spans="2:7" outlineLevel="2" x14ac:dyDescent="0.25">
      <c r="B14" s="4" t="s">
        <v>3</v>
      </c>
      <c r="C14" s="5" t="s">
        <v>147</v>
      </c>
      <c r="D14" s="6">
        <f>'Valor (Anual)'!D14/'Valor (Anual)'!$D$10*100</f>
        <v>2.4565635033828775E-2</v>
      </c>
      <c r="E14" s="6">
        <f>'Valor (Anual)'!E14/'Valor (Anual)'!E$10*100</f>
        <v>2.1103457525971155E-2</v>
      </c>
      <c r="F14" s="6">
        <f>'Valor (Anual)'!F14/'Valor (Anual)'!$F$10*100</f>
        <v>3.0846247074178271E-2</v>
      </c>
      <c r="G14" s="6">
        <f>'Valor (Anual)'!G14/'Valor (Anual)'!G$10*100</f>
        <v>2.3627807773950543E-2</v>
      </c>
    </row>
    <row r="15" spans="2:7" outlineLevel="2" x14ac:dyDescent="0.25">
      <c r="B15" s="4" t="s">
        <v>4</v>
      </c>
      <c r="C15" s="5" t="s">
        <v>148</v>
      </c>
      <c r="D15" s="6">
        <f>'Valor (Anual)'!D15/'Valor (Anual)'!$D$10*100</f>
        <v>0.25160224646890778</v>
      </c>
      <c r="E15" s="6">
        <f>'Valor (Anual)'!E15/'Valor (Anual)'!E$10*100</f>
        <v>0.22798842127698893</v>
      </c>
      <c r="F15" s="6">
        <f>'Valor (Anual)'!F15/'Valor (Anual)'!$F$10*100</f>
        <v>0.17063264442889972</v>
      </c>
      <c r="G15" s="6">
        <f>'Valor (Anual)'!G15/'Valor (Anual)'!G$10*100</f>
        <v>0.41780530185458647</v>
      </c>
    </row>
    <row r="16" spans="2:7" outlineLevel="2" x14ac:dyDescent="0.25">
      <c r="B16" s="4" t="s">
        <v>5</v>
      </c>
      <c r="C16" s="5" t="s">
        <v>149</v>
      </c>
      <c r="D16" s="6">
        <f>'Valor (Anual)'!D16/'Valor (Anual)'!$D$10*100</f>
        <v>0.50250017870169095</v>
      </c>
      <c r="E16" s="6">
        <f>'Valor (Anual)'!E16/'Valor (Anual)'!E$10*100</f>
        <v>0.24667783050899861</v>
      </c>
      <c r="F16" s="6">
        <f>'Valor (Anual)'!F16/'Valor (Anual)'!$F$10*100</f>
        <v>0.25670185645541788</v>
      </c>
      <c r="G16" s="6">
        <f>'Valor (Anual)'!G16/'Valor (Anual)'!G$10*100</f>
        <v>0.29848322292186868</v>
      </c>
    </row>
    <row r="17" spans="2:7" outlineLevel="2" x14ac:dyDescent="0.25">
      <c r="B17" s="4" t="s">
        <v>6</v>
      </c>
      <c r="C17" s="5" t="s">
        <v>150</v>
      </c>
      <c r="D17" s="6">
        <f>'Valor (Anual)'!D17/'Valor (Anual)'!$D$10*100</f>
        <v>0</v>
      </c>
      <c r="E17" s="6">
        <f>'Valor (Anual)'!E17/'Valor (Anual)'!E$10*100</f>
        <v>0</v>
      </c>
      <c r="F17" s="6">
        <f>'Valor (Anual)'!F17/'Valor (Anual)'!$F$10*100</f>
        <v>0</v>
      </c>
      <c r="G17" s="6">
        <f>'Valor (Anual)'!G17/'Valor (Anual)'!G$10*100</f>
        <v>0</v>
      </c>
    </row>
    <row r="18" spans="2:7" ht="22.5" outlineLevel="2" x14ac:dyDescent="0.25">
      <c r="B18" s="4" t="s">
        <v>7</v>
      </c>
      <c r="C18" s="5" t="s">
        <v>151</v>
      </c>
      <c r="D18" s="6">
        <f>'Valor (Anual)'!D18/'Valor (Anual)'!$D$10*100</f>
        <v>0</v>
      </c>
      <c r="E18" s="6">
        <f>'Valor (Anual)'!E18/'Valor (Anual)'!E$10*100</f>
        <v>0</v>
      </c>
      <c r="F18" s="6">
        <f>'Valor (Anual)'!F18/'Valor (Anual)'!$F$10*100</f>
        <v>0</v>
      </c>
      <c r="G18" s="6">
        <f>'Valor (Anual)'!G18/'Valor (Anual)'!G$10*100</f>
        <v>0</v>
      </c>
    </row>
    <row r="19" spans="2:7" ht="22.5" outlineLevel="2" x14ac:dyDescent="0.25">
      <c r="B19" s="4" t="s">
        <v>8</v>
      </c>
      <c r="C19" s="5" t="s">
        <v>152</v>
      </c>
      <c r="D19" s="6">
        <f>'Valor (Anual)'!D19/'Valor (Anual)'!$D$10*100</f>
        <v>0</v>
      </c>
      <c r="E19" s="6">
        <f>'Valor (Anual)'!E19/'Valor (Anual)'!E$10*100</f>
        <v>0</v>
      </c>
      <c r="F19" s="6">
        <f>'Valor (Anual)'!F19/'Valor (Anual)'!$F$10*100</f>
        <v>0</v>
      </c>
      <c r="G19" s="6">
        <f>'Valor (Anual)'!G19/'Valor (Anual)'!G$10*100</f>
        <v>0</v>
      </c>
    </row>
    <row r="20" spans="2:7" outlineLevel="2" x14ac:dyDescent="0.25">
      <c r="B20" s="4"/>
      <c r="C20" s="33" t="s">
        <v>314</v>
      </c>
      <c r="D20" s="6">
        <f>'Valor (Anual)'!D20/'Valor (Anual)'!$D$10*100</f>
        <v>0</v>
      </c>
      <c r="E20" s="6">
        <f>'Valor (Anual)'!E20/'Valor (Anual)'!E$10*100</f>
        <v>0</v>
      </c>
      <c r="F20" s="6">
        <f>'Valor (Anual)'!F20/'Valor (Anual)'!$F$10*100</f>
        <v>0</v>
      </c>
      <c r="G20" s="6">
        <f>'Valor (Anual)'!G20/'Valor (Anual)'!G$10*100</f>
        <v>0</v>
      </c>
    </row>
    <row r="21" spans="2:7" ht="25.5" outlineLevel="1" x14ac:dyDescent="0.25">
      <c r="B21" s="16" t="s">
        <v>9</v>
      </c>
      <c r="C21" s="17" t="s">
        <v>153</v>
      </c>
      <c r="D21" s="30">
        <f>'Valor (Anual)'!D21/'Valor (Anual)'!$D$10*100</f>
        <v>3.4298038384517095E-2</v>
      </c>
      <c r="E21" s="30">
        <f>'Valor (Anual)'!E21/'Valor (Anual)'!E$10*100</f>
        <v>1.3590981827529394E-2</v>
      </c>
      <c r="F21" s="30">
        <f>'Valor (Anual)'!F21/'Valor (Anual)'!$F$10*100</f>
        <v>2.9090081856481768E-2</v>
      </c>
      <c r="G21" s="30">
        <f>'Valor (Anual)'!G21/'Valor (Anual)'!G$10*100</f>
        <v>3.960667508373935E-2</v>
      </c>
    </row>
    <row r="22" spans="2:7" ht="22.5" outlineLevel="2" x14ac:dyDescent="0.25">
      <c r="B22" s="4" t="s">
        <v>10</v>
      </c>
      <c r="C22" s="5" t="s">
        <v>154</v>
      </c>
      <c r="D22" s="6">
        <f>'Valor (Anual)'!D22/'Valor (Anual)'!$D$10*100</f>
        <v>3.4298038384517095E-2</v>
      </c>
      <c r="E22" s="6">
        <f>'Valor (Anual)'!E22/'Valor (Anual)'!E$10*100</f>
        <v>1.3590981827529394E-2</v>
      </c>
      <c r="F22" s="6">
        <f>'Valor (Anual)'!F22/'Valor (Anual)'!$F$10*100</f>
        <v>2.9090081856481768E-2</v>
      </c>
      <c r="G22" s="6">
        <f>'Valor (Anual)'!G22/'Valor (Anual)'!G$10*100</f>
        <v>3.960667508373935E-2</v>
      </c>
    </row>
    <row r="23" spans="2:7" ht="15.75" x14ac:dyDescent="0.25">
      <c r="B23" s="10" t="s">
        <v>138</v>
      </c>
      <c r="C23" s="11" t="s">
        <v>155</v>
      </c>
      <c r="D23" s="31">
        <f>'Valor (Anual)'!D23/'Valor (Anual)'!$D$10*100</f>
        <v>4.7581847770403569E-3</v>
      </c>
      <c r="E23" s="31">
        <f>'Valor (Anual)'!E23/'Valor (Anual)'!E$10*100</f>
        <v>3.7797616833227972E-3</v>
      </c>
      <c r="F23" s="31">
        <f>'Valor (Anual)'!F23/'Valor (Anual)'!$F$10*100</f>
        <v>5.5167898414865742E-3</v>
      </c>
      <c r="G23" s="31">
        <f>'Valor (Anual)'!G23/'Valor (Anual)'!G$10*100</f>
        <v>6.7858992370582434E-3</v>
      </c>
    </row>
    <row r="24" spans="2:7" outlineLevel="1" x14ac:dyDescent="0.25">
      <c r="B24" s="16" t="s">
        <v>11</v>
      </c>
      <c r="C24" s="17" t="s">
        <v>156</v>
      </c>
      <c r="D24" s="30">
        <f>'Valor (Anual)'!D24/'Valor (Anual)'!$D$10*100</f>
        <v>4.7581847770403569E-3</v>
      </c>
      <c r="E24" s="30">
        <f>'Valor (Anual)'!E24/'Valor (Anual)'!E$10*100</f>
        <v>3.7797616833227972E-3</v>
      </c>
      <c r="F24" s="30">
        <f>'Valor (Anual)'!F24/'Valor (Anual)'!$F$10*100</f>
        <v>5.5167898414865742E-3</v>
      </c>
      <c r="G24" s="30">
        <f>'Valor (Anual)'!G24/'Valor (Anual)'!G$10*100</f>
        <v>6.7858992370582434E-3</v>
      </c>
    </row>
    <row r="25" spans="2:7" outlineLevel="2" x14ac:dyDescent="0.25">
      <c r="B25" s="4" t="s">
        <v>12</v>
      </c>
      <c r="C25" s="5" t="s">
        <v>156</v>
      </c>
      <c r="D25" s="6">
        <f>'Valor (Anual)'!D25/'Valor (Anual)'!$D$10*100</f>
        <v>4.7581847770403569E-3</v>
      </c>
      <c r="E25" s="6">
        <f>'Valor (Anual)'!E25/'Valor (Anual)'!E$10*100</f>
        <v>3.7797616833227972E-3</v>
      </c>
      <c r="F25" s="6">
        <f>'Valor (Anual)'!F25/'Valor (Anual)'!$F$10*100</f>
        <v>5.5167898414865742E-3</v>
      </c>
      <c r="G25" s="6">
        <f>'Valor (Anual)'!G25/'Valor (Anual)'!G$10*100</f>
        <v>6.7858992370582434E-3</v>
      </c>
    </row>
    <row r="26" spans="2:7" ht="15.75" x14ac:dyDescent="0.25">
      <c r="B26" s="10" t="s">
        <v>139</v>
      </c>
      <c r="C26" s="11" t="s">
        <v>157</v>
      </c>
      <c r="D26" s="31">
        <f>'Valor (Anual)'!D26/'Valor (Anual)'!$D$10*100</f>
        <v>0.1279137610946893</v>
      </c>
      <c r="E26" s="31">
        <f>'Valor (Anual)'!E26/'Valor (Anual)'!E$10*100</f>
        <v>8.3556650759880863E-2</v>
      </c>
      <c r="F26" s="31">
        <f>'Valor (Anual)'!F26/'Valor (Anual)'!$F$10*100</f>
        <v>9.6375699460340705E-2</v>
      </c>
      <c r="G26" s="31">
        <f>'Valor (Anual)'!G26/'Valor (Anual)'!G$10*100</f>
        <v>7.90423494051678E-2</v>
      </c>
    </row>
    <row r="27" spans="2:7" outlineLevel="1" x14ac:dyDescent="0.25">
      <c r="B27" s="16">
        <v>10</v>
      </c>
      <c r="C27" s="17" t="s">
        <v>158</v>
      </c>
      <c r="D27" s="30">
        <f>'Valor (Anual)'!D27/'Valor (Anual)'!$D$10*100</f>
        <v>6.5697649693868994E-4</v>
      </c>
      <c r="E27" s="30">
        <f>'Valor (Anual)'!E27/'Valor (Anual)'!E$10*100</f>
        <v>1.878901989730045E-3</v>
      </c>
      <c r="F27" s="30">
        <f>'Valor (Anual)'!F27/'Valor (Anual)'!$F$10*100</f>
        <v>1.0276876132078385E-3</v>
      </c>
      <c r="G27" s="30">
        <f>'Valor (Anual)'!G27/'Valor (Anual)'!G$10*100</f>
        <v>3.6286505212307757E-3</v>
      </c>
    </row>
    <row r="28" spans="2:7" outlineLevel="2" x14ac:dyDescent="0.25">
      <c r="B28" s="4" t="s">
        <v>13</v>
      </c>
      <c r="C28" s="5" t="s">
        <v>158</v>
      </c>
      <c r="D28" s="6">
        <f>'Valor (Anual)'!D28/'Valor (Anual)'!$D$10*100</f>
        <v>6.5697649693868994E-4</v>
      </c>
      <c r="E28" s="6">
        <f>'Valor (Anual)'!E28/'Valor (Anual)'!E$10*100</f>
        <v>1.878901989730045E-3</v>
      </c>
      <c r="F28" s="6">
        <f>'Valor (Anual)'!F28/'Valor (Anual)'!$F$10*100</f>
        <v>1.0276876132078385E-3</v>
      </c>
      <c r="G28" s="6">
        <f>'Valor (Anual)'!G28/'Valor (Anual)'!G$10*100</f>
        <v>3.6286505212307757E-3</v>
      </c>
    </row>
    <row r="29" spans="2:7" outlineLevel="1" x14ac:dyDescent="0.25">
      <c r="B29" s="16">
        <v>11</v>
      </c>
      <c r="C29" s="17" t="s">
        <v>159</v>
      </c>
      <c r="D29" s="30">
        <f>'Valor (Anual)'!D29/'Valor (Anual)'!$D$10*100</f>
        <v>1.356344140633098E-4</v>
      </c>
      <c r="E29" s="30">
        <f>'Valor (Anual)'!E29/'Valor (Anual)'!E$10*100</f>
        <v>1.1859152617973049E-4</v>
      </c>
      <c r="F29" s="30">
        <f>'Valor (Anual)'!F29/'Valor (Anual)'!$F$10*100</f>
        <v>1.4451021300999401E-4</v>
      </c>
      <c r="G29" s="30">
        <f>'Valor (Anual)'!G29/'Valor (Anual)'!G$10*100</f>
        <v>1.2237545301819504E-4</v>
      </c>
    </row>
    <row r="30" spans="2:7" outlineLevel="2" x14ac:dyDescent="0.25">
      <c r="B30" s="4" t="s">
        <v>14</v>
      </c>
      <c r="C30" s="5" t="s">
        <v>160</v>
      </c>
      <c r="D30" s="6">
        <f>'Valor (Anual)'!D30/'Valor (Anual)'!$D$10*100</f>
        <v>1.356344140633098E-4</v>
      </c>
      <c r="E30" s="6">
        <f>'Valor (Anual)'!E30/'Valor (Anual)'!E$10*100</f>
        <v>1.1859152617973049E-4</v>
      </c>
      <c r="F30" s="6">
        <f>'Valor (Anual)'!F30/'Valor (Anual)'!$F$10*100</f>
        <v>1.4451021300999401E-4</v>
      </c>
      <c r="G30" s="6">
        <f>'Valor (Anual)'!G30/'Valor (Anual)'!G$10*100</f>
        <v>1.2237545301819504E-4</v>
      </c>
    </row>
    <row r="31" spans="2:7" ht="33.75" outlineLevel="2" x14ac:dyDescent="0.25">
      <c r="B31" s="4" t="s">
        <v>15</v>
      </c>
      <c r="C31" s="5" t="s">
        <v>161</v>
      </c>
      <c r="D31" s="6">
        <f>'Valor (Anual)'!D31/'Valor (Anual)'!$D$10*100</f>
        <v>0</v>
      </c>
      <c r="E31" s="6">
        <f>'Valor (Anual)'!E31/'Valor (Anual)'!E$10*100</f>
        <v>0</v>
      </c>
      <c r="F31" s="6">
        <f>'Valor (Anual)'!F31/'Valor (Anual)'!$F$10*100</f>
        <v>0</v>
      </c>
      <c r="G31" s="6">
        <f>'Valor (Anual)'!G31/'Valor (Anual)'!G$10*100</f>
        <v>0</v>
      </c>
    </row>
    <row r="32" spans="2:7" outlineLevel="1" x14ac:dyDescent="0.25">
      <c r="B32" s="16">
        <v>13</v>
      </c>
      <c r="C32" s="17" t="s">
        <v>162</v>
      </c>
      <c r="D32" s="30">
        <f>'Valor (Anual)'!D32/'Valor (Anual)'!$D$10*100</f>
        <v>0</v>
      </c>
      <c r="E32" s="30">
        <f>'Valor (Anual)'!E32/'Valor (Anual)'!E$10*100</f>
        <v>0</v>
      </c>
      <c r="F32" s="30">
        <f>'Valor (Anual)'!F32/'Valor (Anual)'!$F$10*100</f>
        <v>0</v>
      </c>
      <c r="G32" s="30">
        <f>'Valor (Anual)'!G32/'Valor (Anual)'!G$10*100</f>
        <v>0</v>
      </c>
    </row>
    <row r="33" spans="2:7" outlineLevel="2" x14ac:dyDescent="0.25">
      <c r="B33" s="4" t="s">
        <v>16</v>
      </c>
      <c r="C33" s="5" t="s">
        <v>163</v>
      </c>
      <c r="D33" s="6">
        <f>'Valor (Anual)'!D33/'Valor (Anual)'!$D$10*100</f>
        <v>0</v>
      </c>
      <c r="E33" s="6">
        <f>'Valor (Anual)'!E33/'Valor (Anual)'!E$10*100</f>
        <v>0</v>
      </c>
      <c r="F33" s="6">
        <f>'Valor (Anual)'!F33/'Valor (Anual)'!$F$10*100</f>
        <v>0</v>
      </c>
      <c r="G33" s="6">
        <f>'Valor (Anual)'!G33/'Valor (Anual)'!G$10*100</f>
        <v>0</v>
      </c>
    </row>
    <row r="34" spans="2:7" outlineLevel="2" x14ac:dyDescent="0.25">
      <c r="B34" s="4" t="s">
        <v>17</v>
      </c>
      <c r="C34" s="5" t="s">
        <v>164</v>
      </c>
      <c r="D34" s="6">
        <f>'Valor (Anual)'!D34/'Valor (Anual)'!$D$10*100</f>
        <v>0</v>
      </c>
      <c r="E34" s="6">
        <f>'Valor (Anual)'!E34/'Valor (Anual)'!E$10*100</f>
        <v>0</v>
      </c>
      <c r="F34" s="6">
        <f>'Valor (Anual)'!F34/'Valor (Anual)'!$F$10*100</f>
        <v>0</v>
      </c>
      <c r="G34" s="6">
        <f>'Valor (Anual)'!G34/'Valor (Anual)'!G$10*100</f>
        <v>0</v>
      </c>
    </row>
    <row r="35" spans="2:7" outlineLevel="1" x14ac:dyDescent="0.25">
      <c r="B35" s="16">
        <v>14</v>
      </c>
      <c r="C35" s="17" t="s">
        <v>165</v>
      </c>
      <c r="D35" s="30">
        <f>'Valor (Anual)'!D35/'Valor (Anual)'!$D$10*100</f>
        <v>0.1271211501836873</v>
      </c>
      <c r="E35" s="30">
        <f>'Valor (Anual)'!E35/'Valor (Anual)'!E$10*100</f>
        <v>8.1559157243971087E-2</v>
      </c>
      <c r="F35" s="30">
        <f>'Valor (Anual)'!F35/'Valor (Anual)'!$F$10*100</f>
        <v>9.5203501634122875E-2</v>
      </c>
      <c r="G35" s="30">
        <f>'Valor (Anual)'!G35/'Valor (Anual)'!G$10*100</f>
        <v>7.5291323430918836E-2</v>
      </c>
    </row>
    <row r="36" spans="2:7" outlineLevel="2" x14ac:dyDescent="0.25">
      <c r="B36" s="4" t="s">
        <v>18</v>
      </c>
      <c r="C36" s="5" t="s">
        <v>166</v>
      </c>
      <c r="D36" s="6">
        <f>'Valor (Anual)'!D36/'Valor (Anual)'!$D$10*100</f>
        <v>2.3387155402168146E-2</v>
      </c>
      <c r="E36" s="6">
        <f>'Valor (Anual)'!E36/'Valor (Anual)'!E$10*100</f>
        <v>1.3203075676168966E-2</v>
      </c>
      <c r="F36" s="6">
        <f>'Valor (Anual)'!F36/'Valor (Anual)'!$F$10*100</f>
        <v>2.0841317799628629E-2</v>
      </c>
      <c r="G36" s="6">
        <f>'Valor (Anual)'!G36/'Valor (Anual)'!G$10*100</f>
        <v>7.3638126201703707E-3</v>
      </c>
    </row>
    <row r="37" spans="2:7" outlineLevel="2" x14ac:dyDescent="0.25">
      <c r="B37" s="4" t="s">
        <v>19</v>
      </c>
      <c r="C37" s="5" t="s">
        <v>167</v>
      </c>
      <c r="D37" s="6">
        <f>'Valor (Anual)'!D37/'Valor (Anual)'!$D$10*100</f>
        <v>0.10373399478151915</v>
      </c>
      <c r="E37" s="6">
        <f>'Valor (Anual)'!E37/'Valor (Anual)'!E$10*100</f>
        <v>6.8356081567802124E-2</v>
      </c>
      <c r="F37" s="6">
        <f>'Valor (Anual)'!F37/'Valor (Anual)'!$F$10*100</f>
        <v>7.436218383449425E-2</v>
      </c>
      <c r="G37" s="6">
        <f>'Valor (Anual)'!G37/'Valor (Anual)'!G$10*100</f>
        <v>6.7927510810748451E-2</v>
      </c>
    </row>
    <row r="38" spans="2:7" ht="15.75" x14ac:dyDescent="0.25">
      <c r="B38" s="10" t="s">
        <v>140</v>
      </c>
      <c r="C38" s="11" t="s">
        <v>168</v>
      </c>
      <c r="D38" s="31">
        <f>'Valor (Anual)'!D38/'Valor (Anual)'!$D$10*100</f>
        <v>82.746969228598672</v>
      </c>
      <c r="E38" s="31">
        <f>'Valor (Anual)'!E38/'Valor (Anual)'!E$10*100</f>
        <v>78.707370754118301</v>
      </c>
      <c r="F38" s="31">
        <f>'Valor (Anual)'!F38/'Valor (Anual)'!$F$10*100</f>
        <v>74.351307115547343</v>
      </c>
      <c r="G38" s="31">
        <f>'Valor (Anual)'!G38/'Valor (Anual)'!G$10*100</f>
        <v>75.259244839727913</v>
      </c>
    </row>
    <row r="39" spans="2:7" outlineLevel="1" x14ac:dyDescent="0.25">
      <c r="B39" s="16">
        <v>15</v>
      </c>
      <c r="C39" s="17" t="s">
        <v>169</v>
      </c>
      <c r="D39" s="30">
        <f>'Valor (Anual)'!D39/'Valor (Anual)'!$D$10*100</f>
        <v>26.071815318662399</v>
      </c>
      <c r="E39" s="30">
        <f>'Valor (Anual)'!E39/'Valor (Anual)'!E$10*100</f>
        <v>16.855857922690387</v>
      </c>
      <c r="F39" s="30">
        <f>'Valor (Anual)'!F39/'Valor (Anual)'!$F$10*100</f>
        <v>22.84951478744717</v>
      </c>
      <c r="G39" s="30">
        <f>'Valor (Anual)'!G39/'Valor (Anual)'!G$10*100</f>
        <v>24.909463255071511</v>
      </c>
    </row>
    <row r="40" spans="2:7" ht="22.5" outlineLevel="2" x14ac:dyDescent="0.25">
      <c r="B40" s="4" t="s">
        <v>20</v>
      </c>
      <c r="C40" s="5" t="s">
        <v>170</v>
      </c>
      <c r="D40" s="6">
        <f>'Valor (Anual)'!D40/'Valor (Anual)'!$D$10*100</f>
        <v>12.939823440326187</v>
      </c>
      <c r="E40" s="6">
        <f>'Valor (Anual)'!E40/'Valor (Anual)'!E$10*100</f>
        <v>8.8425640403122099</v>
      </c>
      <c r="F40" s="6">
        <f>'Valor (Anual)'!F40/'Valor (Anual)'!$F$10*100</f>
        <v>12.360200469182486</v>
      </c>
      <c r="G40" s="6">
        <f>'Valor (Anual)'!G40/'Valor (Anual)'!G$10*100</f>
        <v>12.815166089252722</v>
      </c>
    </row>
    <row r="41" spans="2:7" ht="22.5" outlineLevel="2" x14ac:dyDescent="0.25">
      <c r="B41" s="4" t="s">
        <v>21</v>
      </c>
      <c r="C41" s="5" t="s">
        <v>171</v>
      </c>
      <c r="D41" s="6">
        <f>'Valor (Anual)'!D41/'Valor (Anual)'!$D$10*100</f>
        <v>0.29380199460869072</v>
      </c>
      <c r="E41" s="6">
        <f>'Valor (Anual)'!E41/'Valor (Anual)'!E$10*100</f>
        <v>0.19090266842091286</v>
      </c>
      <c r="F41" s="6">
        <f>'Valor (Anual)'!F41/'Valor (Anual)'!$F$10*100</f>
        <v>0.22115646267893749</v>
      </c>
      <c r="G41" s="6">
        <f>'Valor (Anual)'!G41/'Valor (Anual)'!G$10*100</f>
        <v>0.22340469059499996</v>
      </c>
    </row>
    <row r="42" spans="2:7" outlineLevel="2" x14ac:dyDescent="0.25">
      <c r="B42" s="4" t="s">
        <v>22</v>
      </c>
      <c r="C42" s="5" t="s">
        <v>172</v>
      </c>
      <c r="D42" s="6">
        <f>'Valor (Anual)'!D42/'Valor (Anual)'!$D$10*100</f>
        <v>9.2604141682288681</v>
      </c>
      <c r="E42" s="6">
        <f>'Valor (Anual)'!E42/'Valor (Anual)'!E$10*100</f>
        <v>5.9497797238177208</v>
      </c>
      <c r="F42" s="6">
        <f>'Valor (Anual)'!F42/'Valor (Anual)'!$F$10*100</f>
        <v>7.4572166208226207</v>
      </c>
      <c r="G42" s="6">
        <f>'Valor (Anual)'!G42/'Valor (Anual)'!G$10*100</f>
        <v>8.5949980680088736</v>
      </c>
    </row>
    <row r="43" spans="2:7" outlineLevel="2" x14ac:dyDescent="0.25">
      <c r="B43" s="4" t="s">
        <v>23</v>
      </c>
      <c r="C43" s="5" t="s">
        <v>173</v>
      </c>
      <c r="D43" s="6">
        <f>'Valor (Anual)'!D43/'Valor (Anual)'!$D$10*100</f>
        <v>1.0508408665939465E-2</v>
      </c>
      <c r="E43" s="6">
        <f>'Valor (Anual)'!E43/'Valor (Anual)'!E$10*100</f>
        <v>3.2434039195678903E-3</v>
      </c>
      <c r="F43" s="6">
        <f>'Valor (Anual)'!F43/'Valor (Anual)'!$F$10*100</f>
        <v>0.20578363449414255</v>
      </c>
      <c r="G43" s="6">
        <f>'Valor (Anual)'!G43/'Valor (Anual)'!G$10*100</f>
        <v>0.11757869810383834</v>
      </c>
    </row>
    <row r="44" spans="2:7" ht="22.5" outlineLevel="2" x14ac:dyDescent="0.25">
      <c r="B44" s="4" t="s">
        <v>24</v>
      </c>
      <c r="C44" s="5" t="s">
        <v>174</v>
      </c>
      <c r="D44" s="6">
        <f>'Valor (Anual)'!D44/'Valor (Anual)'!$D$10*100</f>
        <v>2.7085082668664606</v>
      </c>
      <c r="E44" s="6">
        <f>'Valor (Anual)'!E44/'Valor (Anual)'!E$10*100</f>
        <v>1.167794373782385</v>
      </c>
      <c r="F44" s="6">
        <f>'Valor (Anual)'!F44/'Valor (Anual)'!$F$10*100</f>
        <v>1.5704761249395354</v>
      </c>
      <c r="G44" s="6">
        <f>'Valor (Anual)'!G44/'Valor (Anual)'!G$10*100</f>
        <v>1.9740322938230537</v>
      </c>
    </row>
    <row r="45" spans="2:7" outlineLevel="2" x14ac:dyDescent="0.25">
      <c r="B45" s="4" t="s">
        <v>25</v>
      </c>
      <c r="C45" s="5" t="s">
        <v>175</v>
      </c>
      <c r="D45" s="6">
        <f>'Valor (Anual)'!D45/'Valor (Anual)'!$D$10*100</f>
        <v>1.370405692393438E-2</v>
      </c>
      <c r="E45" s="6">
        <f>'Valor (Anual)'!E45/'Valor (Anual)'!E$10*100</f>
        <v>2.4446376469288507E-4</v>
      </c>
      <c r="F45" s="6">
        <f>'Valor (Anual)'!F45/'Valor (Anual)'!$F$10*100</f>
        <v>3.0272367637014918E-3</v>
      </c>
      <c r="G45" s="6">
        <f>'Valor (Anual)'!G45/'Valor (Anual)'!G$10*100</f>
        <v>6.3330615410595236E-3</v>
      </c>
    </row>
    <row r="46" spans="2:7" outlineLevel="2" x14ac:dyDescent="0.25">
      <c r="B46" s="4" t="s">
        <v>26</v>
      </c>
      <c r="C46" s="5" t="s">
        <v>176</v>
      </c>
      <c r="D46" s="6">
        <f>'Valor (Anual)'!D46/'Valor (Anual)'!$D$10*100</f>
        <v>2.0949394126686184E-4</v>
      </c>
      <c r="E46" s="6">
        <f>'Valor (Anual)'!E46/'Valor (Anual)'!E$10*100</f>
        <v>4.2612291724851576E-5</v>
      </c>
      <c r="F46" s="6">
        <f>'Valor (Anual)'!F46/'Valor (Anual)'!$F$10*100</f>
        <v>3.6372263703148359E-7</v>
      </c>
      <c r="G46" s="6">
        <f>'Valor (Anual)'!G46/'Valor (Anual)'!G$10*100</f>
        <v>1.4049655526653664E-5</v>
      </c>
    </row>
    <row r="47" spans="2:7" outlineLevel="2" x14ac:dyDescent="0.25">
      <c r="B47" s="4" t="s">
        <v>27</v>
      </c>
      <c r="C47" s="5" t="s">
        <v>177</v>
      </c>
      <c r="D47" s="6">
        <f>'Valor (Anual)'!D47/'Valor (Anual)'!$D$10*100</f>
        <v>0.79229985086406896</v>
      </c>
      <c r="E47" s="6">
        <f>'Valor (Anual)'!E47/'Valor (Anual)'!E$10*100</f>
        <v>0.63366145942737584</v>
      </c>
      <c r="F47" s="6">
        <f>'Valor (Anual)'!F47/'Valor (Anual)'!$F$10*100</f>
        <v>0.9543623437740355</v>
      </c>
      <c r="G47" s="6">
        <f>'Valor (Anual)'!G47/'Valor (Anual)'!G$10*100</f>
        <v>1.1196568351807772</v>
      </c>
    </row>
    <row r="48" spans="2:7" outlineLevel="2" x14ac:dyDescent="0.25">
      <c r="B48" s="4" t="s">
        <v>28</v>
      </c>
      <c r="C48" s="5" t="s">
        <v>178</v>
      </c>
      <c r="D48" s="6">
        <f>'Valor (Anual)'!D48/'Valor (Anual)'!$D$10*100</f>
        <v>5.2545638236986658E-2</v>
      </c>
      <c r="E48" s="6">
        <f>'Valor (Anual)'!E48/'Valor (Anual)'!E$10*100</f>
        <v>6.7625176953797939E-2</v>
      </c>
      <c r="F48" s="6">
        <f>'Valor (Anual)'!F48/'Valor (Anual)'!$F$10*100</f>
        <v>7.729153106907348E-2</v>
      </c>
      <c r="G48" s="6">
        <f>'Valor (Anual)'!G48/'Valor (Anual)'!G$10*100</f>
        <v>5.8279468910659091E-2</v>
      </c>
    </row>
    <row r="49" spans="2:7" outlineLevel="1" x14ac:dyDescent="0.25">
      <c r="B49" s="16">
        <v>16</v>
      </c>
      <c r="C49" s="17" t="s">
        <v>179</v>
      </c>
      <c r="D49" s="30">
        <f>'Valor (Anual)'!D49/'Valor (Anual)'!$D$10*100</f>
        <v>12.758742294589007</v>
      </c>
      <c r="E49" s="30">
        <f>'Valor (Anual)'!E49/'Valor (Anual)'!E$10*100</f>
        <v>9.2579101284601002</v>
      </c>
      <c r="F49" s="30">
        <f>'Valor (Anual)'!F49/'Valor (Anual)'!$F$10*100</f>
        <v>10.105921694744096</v>
      </c>
      <c r="G49" s="30">
        <f>'Valor (Anual)'!G49/'Valor (Anual)'!G$10*100</f>
        <v>7.786300085754899</v>
      </c>
    </row>
    <row r="50" spans="2:7" outlineLevel="2" x14ac:dyDescent="0.25">
      <c r="B50" s="4" t="s">
        <v>29</v>
      </c>
      <c r="C50" s="5" t="s">
        <v>180</v>
      </c>
      <c r="D50" s="6">
        <f>'Valor (Anual)'!D50/'Valor (Anual)'!$D$10*100</f>
        <v>12.758742294589007</v>
      </c>
      <c r="E50" s="6">
        <f>'Valor (Anual)'!E50/'Valor (Anual)'!E$10*100</f>
        <v>9.2579101284601002</v>
      </c>
      <c r="F50" s="6">
        <f>'Valor (Anual)'!F50/'Valor (Anual)'!$F$10*100</f>
        <v>10.105921694744096</v>
      </c>
      <c r="G50" s="6">
        <f>'Valor (Anual)'!G50/'Valor (Anual)'!G$10*100</f>
        <v>7.786300085754899</v>
      </c>
    </row>
    <row r="51" spans="2:7" outlineLevel="1" x14ac:dyDescent="0.25">
      <c r="B51" s="16">
        <v>17</v>
      </c>
      <c r="C51" s="17" t="s">
        <v>181</v>
      </c>
      <c r="D51" s="30">
        <f>'Valor (Anual)'!D51/'Valor (Anual)'!$D$10*100</f>
        <v>0.69025615273073204</v>
      </c>
      <c r="E51" s="30">
        <f>'Valor (Anual)'!E51/'Valor (Anual)'!E$10*100</f>
        <v>0.37747079444285014</v>
      </c>
      <c r="F51" s="30">
        <f>'Valor (Anual)'!F51/'Valor (Anual)'!$F$10*100</f>
        <v>0.46434733363990149</v>
      </c>
      <c r="G51" s="30">
        <f>'Valor (Anual)'!G51/'Valor (Anual)'!G$10*100</f>
        <v>0.59419514074331548</v>
      </c>
    </row>
    <row r="52" spans="2:7" outlineLevel="2" x14ac:dyDescent="0.25">
      <c r="B52" s="4" t="s">
        <v>30</v>
      </c>
      <c r="C52" s="5" t="s">
        <v>182</v>
      </c>
      <c r="D52" s="6">
        <f>'Valor (Anual)'!D52/'Valor (Anual)'!$D$10*100</f>
        <v>4.01952220834038E-2</v>
      </c>
      <c r="E52" s="6">
        <f>'Valor (Anual)'!E52/'Valor (Anual)'!E$10*100</f>
        <v>2.5707980055852491E-2</v>
      </c>
      <c r="F52" s="6">
        <f>'Valor (Anual)'!F52/'Valor (Anual)'!$F$10*100</f>
        <v>2.7695975779638567E-2</v>
      </c>
      <c r="G52" s="6">
        <f>'Valor (Anual)'!G52/'Valor (Anual)'!G$10*100</f>
        <v>4.1275377563423067E-2</v>
      </c>
    </row>
    <row r="53" spans="2:7" outlineLevel="2" x14ac:dyDescent="0.25">
      <c r="B53" s="4" t="s">
        <v>31</v>
      </c>
      <c r="C53" s="5" t="s">
        <v>183</v>
      </c>
      <c r="D53" s="6">
        <f>'Valor (Anual)'!D53/'Valor (Anual)'!$D$10*100</f>
        <v>0.11200741219864957</v>
      </c>
      <c r="E53" s="6">
        <f>'Valor (Anual)'!E53/'Valor (Anual)'!E$10*100</f>
        <v>7.4061505984434825E-2</v>
      </c>
      <c r="F53" s="6">
        <f>'Valor (Anual)'!F53/'Valor (Anual)'!$F$10*100</f>
        <v>6.6416020965064382E-2</v>
      </c>
      <c r="G53" s="6">
        <f>'Valor (Anual)'!G53/'Valor (Anual)'!G$10*100</f>
        <v>7.0778367339084769E-2</v>
      </c>
    </row>
    <row r="54" spans="2:7" outlineLevel="2" x14ac:dyDescent="0.25">
      <c r="B54" s="4" t="s">
        <v>32</v>
      </c>
      <c r="C54" s="5" t="s">
        <v>184</v>
      </c>
      <c r="D54" s="6">
        <f>'Valor (Anual)'!D54/'Valor (Anual)'!$D$10*100</f>
        <v>9.4759742998520285E-3</v>
      </c>
      <c r="E54" s="6">
        <f>'Valor (Anual)'!E54/'Valor (Anual)'!E$10*100</f>
        <v>6.1874737251714574E-3</v>
      </c>
      <c r="F54" s="6">
        <f>'Valor (Anual)'!F54/'Valor (Anual)'!$F$10*100</f>
        <v>7.4593629106617073E-3</v>
      </c>
      <c r="G54" s="6">
        <f>'Valor (Anual)'!G54/'Valor (Anual)'!G$10*100</f>
        <v>1.1978575975625509E-2</v>
      </c>
    </row>
    <row r="55" spans="2:7" outlineLevel="2" x14ac:dyDescent="0.25">
      <c r="B55" s="4" t="s">
        <v>33</v>
      </c>
      <c r="C55" s="5" t="s">
        <v>185</v>
      </c>
      <c r="D55" s="6">
        <f>'Valor (Anual)'!D55/'Valor (Anual)'!$D$10*100</f>
        <v>5.0009934431388499E-3</v>
      </c>
      <c r="E55" s="6">
        <f>'Valor (Anual)'!E55/'Valor (Anual)'!E$10*100</f>
        <v>1.8477706680285074E-3</v>
      </c>
      <c r="F55" s="6">
        <f>'Valor (Anual)'!F55/'Valor (Anual)'!$F$10*100</f>
        <v>6.0720873309874643E-3</v>
      </c>
      <c r="G55" s="6">
        <f>'Valor (Anual)'!G55/'Valor (Anual)'!G$10*100</f>
        <v>1.7397418415245711E-2</v>
      </c>
    </row>
    <row r="56" spans="2:7" ht="22.5" outlineLevel="2" x14ac:dyDescent="0.25">
      <c r="B56" s="4" t="s">
        <v>34</v>
      </c>
      <c r="C56" s="5" t="s">
        <v>186</v>
      </c>
      <c r="D56" s="6">
        <f>'Valor (Anual)'!D56/'Valor (Anual)'!$D$10*100</f>
        <v>0</v>
      </c>
      <c r="E56" s="6">
        <f>'Valor (Anual)'!E56/'Valor (Anual)'!E$10*100</f>
        <v>0</v>
      </c>
      <c r="F56" s="6">
        <f>'Valor (Anual)'!F56/'Valor (Anual)'!$F$10*100</f>
        <v>0</v>
      </c>
      <c r="G56" s="6">
        <f>'Valor (Anual)'!G56/'Valor (Anual)'!G$10*100</f>
        <v>0</v>
      </c>
    </row>
    <row r="57" spans="2:7" ht="22.5" outlineLevel="2" x14ac:dyDescent="0.25">
      <c r="B57" s="4" t="s">
        <v>35</v>
      </c>
      <c r="C57" s="5" t="s">
        <v>187</v>
      </c>
      <c r="D57" s="6">
        <f>'Valor (Anual)'!D57/'Valor (Anual)'!$D$10*100</f>
        <v>0.49548064769152206</v>
      </c>
      <c r="E57" s="6">
        <f>'Valor (Anual)'!E57/'Valor (Anual)'!E$10*100</f>
        <v>0.24964459525534591</v>
      </c>
      <c r="F57" s="6">
        <f>'Valor (Anual)'!F57/'Valor (Anual)'!$F$10*100</f>
        <v>0.32888451796929785</v>
      </c>
      <c r="G57" s="6">
        <f>'Valor (Anual)'!G57/'Valor (Anual)'!G$10*100</f>
        <v>0.40462571238279965</v>
      </c>
    </row>
    <row r="58" spans="2:7" outlineLevel="2" x14ac:dyDescent="0.25">
      <c r="B58" s="4" t="s">
        <v>36</v>
      </c>
      <c r="C58" s="5" t="s">
        <v>188</v>
      </c>
      <c r="D58" s="6">
        <f>'Valor (Anual)'!D58/'Valor (Anual)'!$D$10*100</f>
        <v>2.8045442019526912E-2</v>
      </c>
      <c r="E58" s="6">
        <f>'Valor (Anual)'!E58/'Valor (Anual)'!E$10*100</f>
        <v>1.9999550900796473E-2</v>
      </c>
      <c r="F58" s="6">
        <f>'Valor (Anual)'!F58/'Valor (Anual)'!$F$10*100</f>
        <v>2.7816309135010587E-2</v>
      </c>
      <c r="G58" s="6">
        <f>'Valor (Anual)'!G58/'Valor (Anual)'!G$10*100</f>
        <v>4.8081676225247491E-2</v>
      </c>
    </row>
    <row r="59" spans="2:7" outlineLevel="2" x14ac:dyDescent="0.25">
      <c r="B59" s="4"/>
      <c r="C59" s="33" t="s">
        <v>314</v>
      </c>
      <c r="D59" s="6">
        <f>'Valor (Anual)'!D59/'Valor (Anual)'!$D$10*100</f>
        <v>5.0460994638794655E-5</v>
      </c>
      <c r="E59" s="6">
        <f>'Valor (Anual)'!E59/'Valor (Anual)'!E$10*100</f>
        <v>2.1917853220488511E-5</v>
      </c>
      <c r="F59" s="6">
        <f>'Valor (Anual)'!F59/'Valor (Anual)'!$F$10*100</f>
        <v>3.0595492409118915E-6</v>
      </c>
      <c r="G59" s="6">
        <f>'Valor (Anual)'!G59/'Valor (Anual)'!G$10*100</f>
        <v>5.8012841889335697E-5</v>
      </c>
    </row>
    <row r="60" spans="2:7" outlineLevel="1" x14ac:dyDescent="0.25">
      <c r="B60" s="16">
        <v>18</v>
      </c>
      <c r="C60" s="17" t="s">
        <v>189</v>
      </c>
      <c r="D60" s="30">
        <f>'Valor (Anual)'!D60/'Valor (Anual)'!$D$10*100</f>
        <v>0.24566684171572092</v>
      </c>
      <c r="E60" s="30">
        <f>'Valor (Anual)'!E60/'Valor (Anual)'!E$10*100</f>
        <v>0.17609639742320649</v>
      </c>
      <c r="F60" s="30">
        <f>'Valor (Anual)'!F60/'Valor (Anual)'!$F$10*100</f>
        <v>0.26201494022471755</v>
      </c>
      <c r="G60" s="30">
        <f>'Valor (Anual)'!G60/'Valor (Anual)'!G$10*100</f>
        <v>0.2800648417761073</v>
      </c>
    </row>
    <row r="61" spans="2:7" outlineLevel="2" x14ac:dyDescent="0.25">
      <c r="B61" s="4" t="s">
        <v>37</v>
      </c>
      <c r="C61" s="5" t="s">
        <v>190</v>
      </c>
      <c r="D61" s="6">
        <f>'Valor (Anual)'!D61/'Valor (Anual)'!$D$10*100</f>
        <v>2.8016303139002562E-2</v>
      </c>
      <c r="E61" s="6">
        <f>'Valor (Anual)'!E61/'Valor (Anual)'!E$10*100</f>
        <v>1.4720887011687795E-2</v>
      </c>
      <c r="F61" s="6">
        <f>'Valor (Anual)'!F61/'Valor (Anual)'!$F$10*100</f>
        <v>2.8868574770529596E-2</v>
      </c>
      <c r="G61" s="6">
        <f>'Valor (Anual)'!G61/'Valor (Anual)'!G$10*100</f>
        <v>3.0851672323904969E-2</v>
      </c>
    </row>
    <row r="62" spans="2:7" ht="22.5" outlineLevel="2" x14ac:dyDescent="0.25">
      <c r="B62" s="4" t="s">
        <v>38</v>
      </c>
      <c r="C62" s="5" t="s">
        <v>191</v>
      </c>
      <c r="D62" s="6">
        <f>'Valor (Anual)'!D62/'Valor (Anual)'!$D$10*100</f>
        <v>0.21765053857671837</v>
      </c>
      <c r="E62" s="6">
        <f>'Valor (Anual)'!E62/'Valor (Anual)'!E$10*100</f>
        <v>0.16137551041151871</v>
      </c>
      <c r="F62" s="6">
        <f>'Valor (Anual)'!F62/'Valor (Anual)'!$F$10*100</f>
        <v>0.23314636545418796</v>
      </c>
      <c r="G62" s="6">
        <f>'Valor (Anual)'!G62/'Valor (Anual)'!G$10*100</f>
        <v>0.24921316945220232</v>
      </c>
    </row>
    <row r="63" spans="2:7" ht="25.5" outlineLevel="1" x14ac:dyDescent="0.25">
      <c r="B63" s="16">
        <v>19</v>
      </c>
      <c r="C63" s="17" t="s">
        <v>192</v>
      </c>
      <c r="D63" s="30">
        <f>'Valor (Anual)'!D63/'Valor (Anual)'!$D$10*100</f>
        <v>5.2315430900066833</v>
      </c>
      <c r="E63" s="30">
        <f>'Valor (Anual)'!E63/'Valor (Anual)'!E$10*100</f>
        <v>4.0572636508428523</v>
      </c>
      <c r="F63" s="30">
        <f>'Valor (Anual)'!F63/'Valor (Anual)'!$F$10*100</f>
        <v>6.0130748682525876</v>
      </c>
      <c r="G63" s="30">
        <f>'Valor (Anual)'!G63/'Valor (Anual)'!G$10*100</f>
        <v>6.6595644181288911</v>
      </c>
    </row>
    <row r="64" spans="2:7" outlineLevel="2" x14ac:dyDescent="0.25">
      <c r="B64" s="4" t="s">
        <v>39</v>
      </c>
      <c r="C64" s="5" t="s">
        <v>193</v>
      </c>
      <c r="D64" s="6">
        <f>'Valor (Anual)'!D64/'Valor (Anual)'!$D$10*100</f>
        <v>2.1786170573163401</v>
      </c>
      <c r="E64" s="6">
        <f>'Valor (Anual)'!E64/'Valor (Anual)'!E$10*100</f>
        <v>1.9875085947862643</v>
      </c>
      <c r="F64" s="6">
        <f>'Valor (Anual)'!F64/'Valor (Anual)'!$F$10*100</f>
        <v>3.2011099682207118</v>
      </c>
      <c r="G64" s="6">
        <f>'Valor (Anual)'!G64/'Valor (Anual)'!G$10*100</f>
        <v>3.4983061500081361</v>
      </c>
    </row>
    <row r="65" spans="2:7" ht="22.5" outlineLevel="2" x14ac:dyDescent="0.25">
      <c r="B65" s="4" t="s">
        <v>40</v>
      </c>
      <c r="C65" s="5" t="s">
        <v>194</v>
      </c>
      <c r="D65" s="6">
        <f>'Valor (Anual)'!D65/'Valor (Anual)'!$D$10*100</f>
        <v>6.4243846178659372E-2</v>
      </c>
      <c r="E65" s="6">
        <f>'Valor (Anual)'!E65/'Valor (Anual)'!E$10*100</f>
        <v>4.4038374852110554E-2</v>
      </c>
      <c r="F65" s="6">
        <f>'Valor (Anual)'!F65/'Valor (Anual)'!$F$10*100</f>
        <v>4.9877151494569616E-2</v>
      </c>
      <c r="G65" s="6">
        <f>'Valor (Anual)'!G65/'Valor (Anual)'!G$10*100</f>
        <v>5.1189287043996556E-2</v>
      </c>
    </row>
    <row r="66" spans="2:7" outlineLevel="2" x14ac:dyDescent="0.25">
      <c r="B66" s="4" t="s">
        <v>41</v>
      </c>
      <c r="C66" s="5" t="s">
        <v>195</v>
      </c>
      <c r="D66" s="6">
        <f>'Valor (Anual)'!D66/'Valor (Anual)'!$D$10*100</f>
        <v>2.9886821865116842</v>
      </c>
      <c r="E66" s="6">
        <f>'Valor (Anual)'!E66/'Valor (Anual)'!E$10*100</f>
        <v>2.0257166812044773</v>
      </c>
      <c r="F66" s="6">
        <f>'Valor (Anual)'!F66/'Valor (Anual)'!$F$10*100</f>
        <v>2.762087748537307</v>
      </c>
      <c r="G66" s="6">
        <f>'Valor (Anual)'!G66/'Valor (Anual)'!G$10*100</f>
        <v>3.1100689810767581</v>
      </c>
    </row>
    <row r="67" spans="2:7" outlineLevel="1" x14ac:dyDescent="0.25">
      <c r="B67" s="16">
        <v>20</v>
      </c>
      <c r="C67" s="17" t="s">
        <v>196</v>
      </c>
      <c r="D67" s="30">
        <f>'Valor (Anual)'!D67/'Valor (Anual)'!$D$10*100</f>
        <v>0.83672065351608171</v>
      </c>
      <c r="E67" s="30">
        <f>'Valor (Anual)'!E67/'Valor (Anual)'!E$10*100</f>
        <v>0.52085527015711997</v>
      </c>
      <c r="F67" s="30">
        <f>'Valor (Anual)'!F67/'Valor (Anual)'!$F$10*100</f>
        <v>0.66950916823945184</v>
      </c>
      <c r="G67" s="30">
        <f>'Valor (Anual)'!G67/'Valor (Anual)'!G$10*100</f>
        <v>0.84315060660405605</v>
      </c>
    </row>
    <row r="68" spans="2:7" outlineLevel="2" x14ac:dyDescent="0.25">
      <c r="B68" s="4" t="s">
        <v>42</v>
      </c>
      <c r="C68" s="5" t="s">
        <v>197</v>
      </c>
      <c r="D68" s="6">
        <f>'Valor (Anual)'!D68/'Valor (Anual)'!$D$10*100</f>
        <v>0.7129373431153484</v>
      </c>
      <c r="E68" s="6">
        <f>'Valor (Anual)'!E68/'Valor (Anual)'!E$10*100</f>
        <v>0.42042313169775708</v>
      </c>
      <c r="F68" s="6">
        <f>'Valor (Anual)'!F68/'Valor (Anual)'!$F$10*100</f>
        <v>0.52537416722272967</v>
      </c>
      <c r="G68" s="6">
        <f>'Valor (Anual)'!G68/'Valor (Anual)'!G$10*100</f>
        <v>0.68744846356674716</v>
      </c>
    </row>
    <row r="69" spans="2:7" ht="22.5" outlineLevel="2" x14ac:dyDescent="0.25">
      <c r="B69" s="4" t="s">
        <v>43</v>
      </c>
      <c r="C69" s="5" t="s">
        <v>198</v>
      </c>
      <c r="D69" s="6">
        <f>'Valor (Anual)'!D69/'Valor (Anual)'!$D$10*100</f>
        <v>0.12378331040073334</v>
      </c>
      <c r="E69" s="6">
        <f>'Valor (Anual)'!E69/'Valor (Anual)'!E$10*100</f>
        <v>0.1004321384593629</v>
      </c>
      <c r="F69" s="6">
        <f>'Valor (Anual)'!F69/'Valor (Anual)'!$F$10*100</f>
        <v>0.14413500101672216</v>
      </c>
      <c r="G69" s="6">
        <f>'Valor (Anual)'!G69/'Valor (Anual)'!G$10*100</f>
        <v>0.15570214303730889</v>
      </c>
    </row>
    <row r="70" spans="2:7" ht="25.5" outlineLevel="1" x14ac:dyDescent="0.25">
      <c r="B70" s="16">
        <v>21</v>
      </c>
      <c r="C70" s="17" t="s">
        <v>199</v>
      </c>
      <c r="D70" s="30">
        <f>'Valor (Anual)'!D70/'Valor (Anual)'!$D$10*100</f>
        <v>0.99518064094445047</v>
      </c>
      <c r="E70" s="30">
        <f>'Valor (Anual)'!E70/'Valor (Anual)'!E$10*100</f>
        <v>0.71002133924660282</v>
      </c>
      <c r="F70" s="30">
        <f>'Valor (Anual)'!F70/'Valor (Anual)'!$F$10*100</f>
        <v>0.89805548001447943</v>
      </c>
      <c r="G70" s="30">
        <f>'Valor (Anual)'!G70/'Valor (Anual)'!G$10*100</f>
        <v>0.8262823074979988</v>
      </c>
    </row>
    <row r="71" spans="2:7" ht="22.5" outlineLevel="2" x14ac:dyDescent="0.25">
      <c r="B71" s="4" t="s">
        <v>44</v>
      </c>
      <c r="C71" s="5" t="s">
        <v>200</v>
      </c>
      <c r="D71" s="6">
        <f>'Valor (Anual)'!D71/'Valor (Anual)'!$D$10*100</f>
        <v>0.79831030577775364</v>
      </c>
      <c r="E71" s="6">
        <f>'Valor (Anual)'!E71/'Valor (Anual)'!E$10*100</f>
        <v>0.56485376647156194</v>
      </c>
      <c r="F71" s="6">
        <f>'Valor (Anual)'!F71/'Valor (Anual)'!$F$10*100</f>
        <v>0.69273422257380091</v>
      </c>
      <c r="G71" s="6">
        <f>'Valor (Anual)'!G71/'Valor (Anual)'!G$10*100</f>
        <v>0.5502638298003043</v>
      </c>
    </row>
    <row r="72" spans="2:7" outlineLevel="2" x14ac:dyDescent="0.25">
      <c r="B72" s="4" t="s">
        <v>45</v>
      </c>
      <c r="C72" s="5" t="s">
        <v>201</v>
      </c>
      <c r="D72" s="6">
        <f>'Valor (Anual)'!D72/'Valor (Anual)'!$D$10*100</f>
        <v>8.7130170600982118E-2</v>
      </c>
      <c r="E72" s="6">
        <f>'Valor (Anual)'!E72/'Valor (Anual)'!E$10*100</f>
        <v>5.7198089044480947E-2</v>
      </c>
      <c r="F72" s="6">
        <f>'Valor (Anual)'!F72/'Valor (Anual)'!$F$10*100</f>
        <v>8.6111842459123122E-2</v>
      </c>
      <c r="G72" s="6">
        <f>'Valor (Anual)'!G72/'Valor (Anual)'!G$10*100</f>
        <v>0.12997460791622631</v>
      </c>
    </row>
    <row r="73" spans="2:7" outlineLevel="2" x14ac:dyDescent="0.25">
      <c r="B73" s="4" t="s">
        <v>46</v>
      </c>
      <c r="C73" s="5" t="s">
        <v>202</v>
      </c>
      <c r="D73" s="6">
        <f>'Valor (Anual)'!D73/'Valor (Anual)'!$D$10*100</f>
        <v>9.9174645764614267E-2</v>
      </c>
      <c r="E73" s="6">
        <f>'Valor (Anual)'!E73/'Valor (Anual)'!E$10*100</f>
        <v>7.8318108497358346E-2</v>
      </c>
      <c r="F73" s="6">
        <f>'Valor (Anual)'!F73/'Valor (Anual)'!$F$10*100</f>
        <v>0.10415580155051649</v>
      </c>
      <c r="G73" s="6">
        <f>'Valor (Anual)'!G73/'Valor (Anual)'!G$10*100</f>
        <v>0.123399432416489</v>
      </c>
    </row>
    <row r="74" spans="2:7" ht="22.5" outlineLevel="2" x14ac:dyDescent="0.25">
      <c r="B74" s="4" t="s">
        <v>47</v>
      </c>
      <c r="C74" s="5" t="s">
        <v>203</v>
      </c>
      <c r="D74" s="6">
        <f>'Valor (Anual)'!D74/'Valor (Anual)'!$D$10*100</f>
        <v>1.0565518801100595E-2</v>
      </c>
      <c r="E74" s="6">
        <f>'Valor (Anual)'!E74/'Valor (Anual)'!E$10*100</f>
        <v>9.6513752332016839E-3</v>
      </c>
      <c r="F74" s="6">
        <f>'Valor (Anual)'!F74/'Valor (Anual)'!$F$10*100</f>
        <v>1.5053613431039E-2</v>
      </c>
      <c r="G74" s="6">
        <f>'Valor (Anual)'!G74/'Valor (Anual)'!G$10*100</f>
        <v>2.2644437364979134E-2</v>
      </c>
    </row>
    <row r="75" spans="2:7" outlineLevel="1" x14ac:dyDescent="0.25">
      <c r="B75" s="16">
        <v>22</v>
      </c>
      <c r="C75" s="17" t="s">
        <v>204</v>
      </c>
      <c r="D75" s="30">
        <f>'Valor (Anual)'!D75/'Valor (Anual)'!$D$10*100</f>
        <v>2.0127391253686667E-2</v>
      </c>
      <c r="E75" s="30">
        <f>'Valor (Anual)'!E75/'Valor (Anual)'!E$10*100</f>
        <v>1.4495463883847183E-2</v>
      </c>
      <c r="F75" s="30">
        <f>'Valor (Anual)'!F75/'Valor (Anual)'!$F$10*100</f>
        <v>2.4495853088376315E-2</v>
      </c>
      <c r="G75" s="30">
        <f>'Valor (Anual)'!G75/'Valor (Anual)'!G$10*100</f>
        <v>5.0712316005771876E-2</v>
      </c>
    </row>
    <row r="76" spans="2:7" outlineLevel="2" x14ac:dyDescent="0.25">
      <c r="B76" s="4" t="s">
        <v>48</v>
      </c>
      <c r="C76" s="5" t="s">
        <v>205</v>
      </c>
      <c r="D76" s="6">
        <f>'Valor (Anual)'!D76/'Valor (Anual)'!$D$10*100</f>
        <v>2.0126240883354081E-2</v>
      </c>
      <c r="E76" s="6">
        <f>'Valor (Anual)'!E76/'Valor (Anual)'!E$10*100</f>
        <v>1.4488211066963311E-2</v>
      </c>
      <c r="F76" s="6">
        <f>'Valor (Anual)'!F76/'Valor (Anual)'!$F$10*100</f>
        <v>2.448068906372949E-2</v>
      </c>
      <c r="G76" s="6">
        <f>'Valor (Anual)'!G76/'Valor (Anual)'!G$10*100</f>
        <v>5.0500305438139943E-2</v>
      </c>
    </row>
    <row r="77" spans="2:7" outlineLevel="2" x14ac:dyDescent="0.25">
      <c r="B77" s="4" t="s">
        <v>49</v>
      </c>
      <c r="C77" s="5" t="s">
        <v>206</v>
      </c>
      <c r="D77" s="6">
        <f>'Valor (Anual)'!D77/'Valor (Anual)'!$D$10*100</f>
        <v>1.150370332583943E-6</v>
      </c>
      <c r="E77" s="6">
        <f>'Valor (Anual)'!E77/'Valor (Anual)'!E$10*100</f>
        <v>7.2528168838707446E-6</v>
      </c>
      <c r="F77" s="6">
        <f>'Valor (Anual)'!F77/'Valor (Anual)'!$F$10*100</f>
        <v>1.5164024646827294E-5</v>
      </c>
      <c r="G77" s="6">
        <f>'Valor (Anual)'!G77/'Valor (Anual)'!G$10*100</f>
        <v>2.1201056763193589E-4</v>
      </c>
    </row>
    <row r="78" spans="2:7" outlineLevel="2" x14ac:dyDescent="0.25">
      <c r="B78" s="4" t="s">
        <v>50</v>
      </c>
      <c r="C78" s="5" t="s">
        <v>207</v>
      </c>
      <c r="D78" s="6">
        <f>'Valor (Anual)'!D78/'Valor (Anual)'!$D$10*100</f>
        <v>0</v>
      </c>
      <c r="E78" s="6">
        <f>'Valor (Anual)'!E78/'Valor (Anual)'!E$10*100</f>
        <v>0</v>
      </c>
      <c r="F78" s="6">
        <f>'Valor (Anual)'!F78/'Valor (Anual)'!$F$10*100</f>
        <v>0</v>
      </c>
      <c r="G78" s="6">
        <f>'Valor (Anual)'!G78/'Valor (Anual)'!G$10*100</f>
        <v>0</v>
      </c>
    </row>
    <row r="79" spans="2:7" ht="38.25" outlineLevel="1" x14ac:dyDescent="0.25">
      <c r="B79" s="16">
        <v>23</v>
      </c>
      <c r="C79" s="17" t="s">
        <v>208</v>
      </c>
      <c r="D79" s="30">
        <f>'Valor (Anual)'!D79/'Valor (Anual)'!$D$10*100</f>
        <v>0.69091063867590063</v>
      </c>
      <c r="E79" s="30">
        <f>'Valor (Anual)'!E79/'Valor (Anual)'!E$10*100</f>
        <v>1.414147648705959</v>
      </c>
      <c r="F79" s="30">
        <f>'Valor (Anual)'!F79/'Valor (Anual)'!$F$10*100</f>
        <v>2.4127539201893033</v>
      </c>
      <c r="G79" s="30">
        <f>'Valor (Anual)'!G79/'Valor (Anual)'!G$10*100</f>
        <v>0.25002661497338513</v>
      </c>
    </row>
    <row r="80" spans="2:7" outlineLevel="2" x14ac:dyDescent="0.25">
      <c r="B80" s="4" t="s">
        <v>51</v>
      </c>
      <c r="C80" s="5" t="s">
        <v>209</v>
      </c>
      <c r="D80" s="6">
        <f>'Valor (Anual)'!D80/'Valor (Anual)'!$D$10*100</f>
        <v>0</v>
      </c>
      <c r="E80" s="6">
        <f>'Valor (Anual)'!E80/'Valor (Anual)'!E$10*100</f>
        <v>1.5768899126086006E-5</v>
      </c>
      <c r="F80" s="6">
        <f>'Valor (Anual)'!F80/'Valor (Anual)'!$F$10*100</f>
        <v>2.1186843607083922E-5</v>
      </c>
      <c r="G80" s="6">
        <f>'Valor (Anual)'!G80/'Valor (Anual)'!G$10*100</f>
        <v>0</v>
      </c>
    </row>
    <row r="81" spans="2:7" outlineLevel="2" x14ac:dyDescent="0.25">
      <c r="B81" s="4" t="s">
        <v>52</v>
      </c>
      <c r="C81" s="5" t="s">
        <v>210</v>
      </c>
      <c r="D81" s="6">
        <f>'Valor (Anual)'!D81/'Valor (Anual)'!$D$10*100</f>
        <v>0.69089406759125982</v>
      </c>
      <c r="E81" s="6">
        <f>'Valor (Anual)'!E81/'Valor (Anual)'!E$10*100</f>
        <v>1.4140280888091732</v>
      </c>
      <c r="F81" s="6">
        <f>'Valor (Anual)'!F81/'Valor (Anual)'!$F$10*100</f>
        <v>2.4118370289099702</v>
      </c>
      <c r="G81" s="6">
        <f>'Valor (Anual)'!G81/'Valor (Anual)'!G$10*100</f>
        <v>0.24906809515632122</v>
      </c>
    </row>
    <row r="82" spans="2:7" outlineLevel="2" x14ac:dyDescent="0.25">
      <c r="B82" s="4" t="s">
        <v>53</v>
      </c>
      <c r="C82" s="5" t="s">
        <v>211</v>
      </c>
      <c r="D82" s="6">
        <f>'Valor (Anual)'!D82/'Valor (Anual)'!$D$10*100</f>
        <v>1.2078888492131402E-5</v>
      </c>
      <c r="E82" s="6">
        <f>'Valor (Anual)'!E82/'Valor (Anual)'!E$10*100</f>
        <v>7.1731155994326046E-6</v>
      </c>
      <c r="F82" s="6">
        <f>'Valor (Anual)'!F82/'Valor (Anual)'!$F$10*100</f>
        <v>0</v>
      </c>
      <c r="G82" s="6">
        <f>'Valor (Anual)'!G82/'Valor (Anual)'!G$10*100</f>
        <v>0</v>
      </c>
    </row>
    <row r="83" spans="2:7" outlineLevel="2" x14ac:dyDescent="0.25">
      <c r="B83" s="4" t="s">
        <v>54</v>
      </c>
      <c r="C83" s="5" t="s">
        <v>212</v>
      </c>
      <c r="D83" s="6">
        <f>'Valor (Anual)'!D83/'Valor (Anual)'!$D$10*100</f>
        <v>4.4921961487402974E-6</v>
      </c>
      <c r="E83" s="6">
        <f>'Valor (Anual)'!E83/'Valor (Anual)'!E$10*100</f>
        <v>9.6617882060135273E-5</v>
      </c>
      <c r="F83" s="6">
        <f>'Valor (Anual)'!F83/'Valor (Anual)'!$F$10*100</f>
        <v>8.957044357261934E-4</v>
      </c>
      <c r="G83" s="6">
        <f>'Valor (Anual)'!G83/'Valor (Anual)'!G$10*100</f>
        <v>9.5851981706390776E-4</v>
      </c>
    </row>
    <row r="84" spans="2:7" outlineLevel="1" x14ac:dyDescent="0.25">
      <c r="B84" s="16">
        <v>24</v>
      </c>
      <c r="C84" s="17" t="s">
        <v>213</v>
      </c>
      <c r="D84" s="30">
        <f>'Valor (Anual)'!D84/'Valor (Anual)'!$D$10*100</f>
        <v>11.776314112725673</v>
      </c>
      <c r="E84" s="30">
        <f>'Valor (Anual)'!E84/'Valor (Anual)'!E$10*100</f>
        <v>9.0877837517626681</v>
      </c>
      <c r="F84" s="30">
        <f>'Valor (Anual)'!F84/'Valor (Anual)'!$F$10*100</f>
        <v>11.21556040414222</v>
      </c>
      <c r="G84" s="30">
        <f>'Valor (Anual)'!G84/'Valor (Anual)'!G$10*100</f>
        <v>11.236271011775363</v>
      </c>
    </row>
    <row r="85" spans="2:7" outlineLevel="2" x14ac:dyDescent="0.25">
      <c r="B85" s="4" t="s">
        <v>55</v>
      </c>
      <c r="C85" s="5" t="s">
        <v>214</v>
      </c>
      <c r="D85" s="6">
        <f>'Valor (Anual)'!D85/'Valor (Anual)'!$D$10*100</f>
        <v>0.51970423161066037</v>
      </c>
      <c r="E85" s="6">
        <f>'Valor (Anual)'!E85/'Valor (Anual)'!E$10*100</f>
        <v>0.40636313172169453</v>
      </c>
      <c r="F85" s="6">
        <f>'Valor (Anual)'!F85/'Valor (Anual)'!$F$10*100</f>
        <v>0.41829236147657722</v>
      </c>
      <c r="G85" s="6">
        <f>'Valor (Anual)'!G85/'Valor (Anual)'!G$10*100</f>
        <v>0.43932215943344671</v>
      </c>
    </row>
    <row r="86" spans="2:7" outlineLevel="2" x14ac:dyDescent="0.25">
      <c r="B86" s="4" t="s">
        <v>56</v>
      </c>
      <c r="C86" s="5" t="s">
        <v>215</v>
      </c>
      <c r="D86" s="6">
        <f>'Valor (Anual)'!D86/'Valor (Anual)'!$D$10*100</f>
        <v>3.2779046546078363</v>
      </c>
      <c r="E86" s="6">
        <f>'Valor (Anual)'!E86/'Valor (Anual)'!E$10*100</f>
        <v>2.8767865949807798</v>
      </c>
      <c r="F86" s="6">
        <f>'Valor (Anual)'!F86/'Valor (Anual)'!$F$10*100</f>
        <v>3.3181518209377767</v>
      </c>
      <c r="G86" s="6">
        <f>'Valor (Anual)'!G86/'Valor (Anual)'!G$10*100</f>
        <v>3.3677574891997311</v>
      </c>
    </row>
    <row r="87" spans="2:7" outlineLevel="2" x14ac:dyDescent="0.25">
      <c r="B87" s="4" t="s">
        <v>57</v>
      </c>
      <c r="C87" s="5" t="s">
        <v>216</v>
      </c>
      <c r="D87" s="6">
        <f>'Valor (Anual)'!D87/'Valor (Anual)'!$D$10*100</f>
        <v>6.6944311947697415</v>
      </c>
      <c r="E87" s="6">
        <f>'Valor (Anual)'!E87/'Valor (Anual)'!E$10*100</f>
        <v>4.68173719402097</v>
      </c>
      <c r="F87" s="6">
        <f>'Valor (Anual)'!F87/'Valor (Anual)'!$F$10*100</f>
        <v>6.4590673508770946</v>
      </c>
      <c r="G87" s="6">
        <f>'Valor (Anual)'!G87/'Valor (Anual)'!G$10*100</f>
        <v>6.6010148836175535</v>
      </c>
    </row>
    <row r="88" spans="2:7" ht="22.5" outlineLevel="2" x14ac:dyDescent="0.25">
      <c r="B88" s="4" t="s">
        <v>58</v>
      </c>
      <c r="C88" s="5" t="s">
        <v>217</v>
      </c>
      <c r="D88" s="6">
        <f>'Valor (Anual)'!D88/'Valor (Anual)'!$D$10*100</f>
        <v>9.8307289541252618E-2</v>
      </c>
      <c r="E88" s="6">
        <f>'Valor (Anual)'!E88/'Valor (Anual)'!E$10*100</f>
        <v>0.1561264396093219</v>
      </c>
      <c r="F88" s="6">
        <f>'Valor (Anual)'!F88/'Valor (Anual)'!$F$10*100</f>
        <v>0.13621223941989544</v>
      </c>
      <c r="G88" s="6">
        <f>'Valor (Anual)'!G88/'Valor (Anual)'!G$10*100</f>
        <v>2.9163519720504169E-2</v>
      </c>
    </row>
    <row r="89" spans="2:7" outlineLevel="2" x14ac:dyDescent="0.25">
      <c r="B89" s="4" t="s">
        <v>59</v>
      </c>
      <c r="C89" s="5" t="s">
        <v>218</v>
      </c>
      <c r="D89" s="6">
        <f>'Valor (Anual)'!D89/'Valor (Anual)'!$D$10*100</f>
        <v>6.1435286033875637E-2</v>
      </c>
      <c r="E89" s="6">
        <f>'Valor (Anual)'!E89/'Valor (Anual)'!E$10*100</f>
        <v>9.2438876717740731E-2</v>
      </c>
      <c r="F89" s="6">
        <f>'Valor (Anual)'!F89/'Valor (Anual)'!$F$10*100</f>
        <v>3.6866819512264989E-2</v>
      </c>
      <c r="G89" s="6">
        <f>'Valor (Anual)'!G89/'Valor (Anual)'!G$10*100</f>
        <v>4.0798849532354631E-2</v>
      </c>
    </row>
    <row r="90" spans="2:7" outlineLevel="2" x14ac:dyDescent="0.25">
      <c r="B90" s="4" t="s">
        <v>60</v>
      </c>
      <c r="C90" s="5" t="s">
        <v>219</v>
      </c>
      <c r="D90" s="6">
        <f>'Valor (Anual)'!D90/'Valor (Anual)'!$D$10*100</f>
        <v>7.8141550692529278E-3</v>
      </c>
      <c r="E90" s="6">
        <f>'Valor (Anual)'!E90/'Valor (Anual)'!E$10*100</f>
        <v>1.0354093487964322E-2</v>
      </c>
      <c r="F90" s="6">
        <f>'Valor (Anual)'!F90/'Valor (Anual)'!$F$10*100</f>
        <v>1.1257311895645983E-2</v>
      </c>
      <c r="G90" s="6">
        <f>'Valor (Anual)'!G90/'Valor (Anual)'!G$10*100</f>
        <v>1.8064439523499856E-2</v>
      </c>
    </row>
    <row r="91" spans="2:7" ht="22.5" outlineLevel="2" x14ac:dyDescent="0.25">
      <c r="B91" s="4" t="s">
        <v>61</v>
      </c>
      <c r="C91" s="5" t="s">
        <v>220</v>
      </c>
      <c r="D91" s="6">
        <f>'Valor (Anual)'!D91/'Valor (Anual)'!$D$10*100</f>
        <v>5.0292166288784641E-2</v>
      </c>
      <c r="E91" s="6">
        <f>'Valor (Anual)'!E91/'Valor (Anual)'!E$10*100</f>
        <v>3.4821463275573832E-2</v>
      </c>
      <c r="F91" s="6">
        <f>'Valor (Anual)'!F91/'Valor (Anual)'!$F$10*100</f>
        <v>0.1061318317534362</v>
      </c>
      <c r="G91" s="6">
        <f>'Valor (Anual)'!G91/'Valor (Anual)'!G$10*100</f>
        <v>0.14031464808995053</v>
      </c>
    </row>
    <row r="92" spans="2:7" ht="22.5" outlineLevel="2" x14ac:dyDescent="0.25">
      <c r="B92" s="4" t="s">
        <v>62</v>
      </c>
      <c r="C92" s="5" t="s">
        <v>221</v>
      </c>
      <c r="D92" s="6">
        <f>'Valor (Anual)'!D92/'Valor (Anual)'!$D$10*100</f>
        <v>6.550845978897224E-2</v>
      </c>
      <c r="E92" s="6">
        <f>'Valor (Anual)'!E92/'Valor (Anual)'!E$10*100</f>
        <v>4.2094528270756083E-2</v>
      </c>
      <c r="F92" s="6">
        <f>'Valor (Anual)'!F92/'Valor (Anual)'!$F$10*100</f>
        <v>4.8247438730726955E-2</v>
      </c>
      <c r="G92" s="6">
        <f>'Valor (Anual)'!G92/'Valor (Anual)'!G$10*100</f>
        <v>6.022188652616612E-2</v>
      </c>
    </row>
    <row r="93" spans="2:7" ht="22.5" outlineLevel="2" x14ac:dyDescent="0.25">
      <c r="B93" s="4" t="s">
        <v>63</v>
      </c>
      <c r="C93" s="5" t="s">
        <v>222</v>
      </c>
      <c r="D93" s="6">
        <f>'Valor (Anual)'!D93/'Valor (Anual)'!$D$10*100</f>
        <v>0.36674169144616031</v>
      </c>
      <c r="E93" s="6">
        <f>'Valor (Anual)'!E93/'Valor (Anual)'!E$10*100</f>
        <v>0.41509822113835315</v>
      </c>
      <c r="F93" s="6">
        <f>'Valor (Anual)'!F93/'Valor (Anual)'!$F$10*100</f>
        <v>0.47657241519316668</v>
      </c>
      <c r="G93" s="6">
        <f>'Valor (Anual)'!G93/'Valor (Anual)'!G$10*100</f>
        <v>0.40678948590737757</v>
      </c>
    </row>
    <row r="94" spans="2:7" outlineLevel="2" x14ac:dyDescent="0.25">
      <c r="B94" s="4"/>
      <c r="C94" s="33" t="s">
        <v>314</v>
      </c>
      <c r="D94" s="6">
        <f>'Valor (Anual)'!D94/'Valor (Anual)'!$D$10*100</f>
        <v>0.63417498356913682</v>
      </c>
      <c r="E94" s="6">
        <f>'Valor (Anual)'!E94/'Valor (Anual)'!E$10*100</f>
        <v>0.37196320853951403</v>
      </c>
      <c r="F94" s="6">
        <f>'Valor (Anual)'!F94/'Valor (Anual)'!$F$10*100</f>
        <v>0.20476081434563617</v>
      </c>
      <c r="G94" s="6">
        <f>'Valor (Anual)'!G94/'Valor (Anual)'!G$10*100</f>
        <v>0.13282365022477988</v>
      </c>
    </row>
    <row r="95" spans="2:7" outlineLevel="1" x14ac:dyDescent="0.25">
      <c r="B95" s="16">
        <v>25</v>
      </c>
      <c r="C95" s="17" t="s">
        <v>223</v>
      </c>
      <c r="D95" s="30">
        <f>'Valor (Anual)'!D95/'Valor (Anual)'!$D$10*100</f>
        <v>1.7738223174053003</v>
      </c>
      <c r="E95" s="30">
        <f>'Valor (Anual)'!E95/'Valor (Anual)'!E$10*100</f>
        <v>1.4670761638534739</v>
      </c>
      <c r="F95" s="30">
        <f>'Valor (Anual)'!F95/'Valor (Anual)'!$F$10*100</f>
        <v>1.9140201789092353</v>
      </c>
      <c r="G95" s="30">
        <f>'Valor (Anual)'!G95/'Valor (Anual)'!G$10*100</f>
        <v>2.3091823541486565</v>
      </c>
    </row>
    <row r="96" spans="2:7" outlineLevel="2" x14ac:dyDescent="0.25">
      <c r="B96" s="4" t="s">
        <v>64</v>
      </c>
      <c r="C96" s="5" t="s">
        <v>224</v>
      </c>
      <c r="D96" s="6">
        <f>'Valor (Anual)'!D96/'Valor (Anual)'!$D$10*100</f>
        <v>1.256276577416332</v>
      </c>
      <c r="E96" s="6">
        <f>'Valor (Anual)'!E96/'Valor (Anual)'!E$10*100</f>
        <v>1.0924761180196085</v>
      </c>
      <c r="F96" s="6">
        <f>'Valor (Anual)'!F96/'Valor (Anual)'!$F$10*100</f>
        <v>1.3935187503661934</v>
      </c>
      <c r="G96" s="6">
        <f>'Valor (Anual)'!G96/'Valor (Anual)'!G$10*100</f>
        <v>1.704354366596917</v>
      </c>
    </row>
    <row r="97" spans="2:7" outlineLevel="2" x14ac:dyDescent="0.25">
      <c r="B97" s="4" t="s">
        <v>65</v>
      </c>
      <c r="C97" s="5" t="s">
        <v>225</v>
      </c>
      <c r="D97" s="6">
        <f>'Valor (Anual)'!D97/'Valor (Anual)'!$D$10*100</f>
        <v>0.5174274531595201</v>
      </c>
      <c r="E97" s="6">
        <f>'Valor (Anual)'!E97/'Valor (Anual)'!E$10*100</f>
        <v>0.37459216337683454</v>
      </c>
      <c r="F97" s="6">
        <f>'Valor (Anual)'!F97/'Valor (Anual)'!$F$10*100</f>
        <v>0.5204943626959313</v>
      </c>
      <c r="G97" s="6">
        <f>'Valor (Anual)'!G97/'Valor (Anual)'!G$10*100</f>
        <v>0.60481203929411453</v>
      </c>
    </row>
    <row r="98" spans="2:7" outlineLevel="2" x14ac:dyDescent="0.25">
      <c r="B98" s="4"/>
      <c r="C98" s="33" t="s">
        <v>314</v>
      </c>
      <c r="D98" s="6">
        <f>'Valor (Anual)'!D98/'Valor (Anual)'!$D$10*100</f>
        <v>1.1828682944794393E-4</v>
      </c>
      <c r="E98" s="6">
        <f>'Valor (Anual)'!E98/'Valor (Anual)'!E$10*100</f>
        <v>7.882457030932051E-6</v>
      </c>
      <c r="F98" s="6">
        <f>'Valor (Anual)'!F98/'Valor (Anual)'!$F$10*100</f>
        <v>7.0658471105674979E-6</v>
      </c>
      <c r="G98" s="6">
        <f>'Valor (Anual)'!G98/'Valor (Anual)'!G$10*100</f>
        <v>1.5948257624850103E-5</v>
      </c>
    </row>
    <row r="99" spans="2:7" ht="25.5" outlineLevel="1" x14ac:dyDescent="0.25">
      <c r="B99" s="16">
        <v>26</v>
      </c>
      <c r="C99" s="17" t="s">
        <v>226</v>
      </c>
      <c r="D99" s="30">
        <f>'Valor (Anual)'!D99/'Valor (Anual)'!$D$10*100</f>
        <v>0.63113276020239861</v>
      </c>
      <c r="E99" s="30">
        <f>'Valor (Anual)'!E99/'Valor (Anual)'!E$10*100</f>
        <v>0.36330044405341883</v>
      </c>
      <c r="F99" s="30">
        <f>'Valor (Anual)'!F99/'Valor (Anual)'!$F$10*100</f>
        <v>0.53696988559009728</v>
      </c>
      <c r="G99" s="30">
        <f>'Valor (Anual)'!G99/'Valor (Anual)'!G$10*100</f>
        <v>0.54172674437018509</v>
      </c>
    </row>
    <row r="100" spans="2:7" outlineLevel="2" x14ac:dyDescent="0.25">
      <c r="B100" s="4" t="s">
        <v>66</v>
      </c>
      <c r="C100" s="5" t="s">
        <v>227</v>
      </c>
      <c r="D100" s="6">
        <f>'Valor (Anual)'!D100/'Valor (Anual)'!$D$10*100</f>
        <v>1.795602123612117E-2</v>
      </c>
      <c r="E100" s="6">
        <f>'Valor (Anual)'!E100/'Valor (Anual)'!E$10*100</f>
        <v>1.6761841638001689E-2</v>
      </c>
      <c r="F100" s="6">
        <f>'Valor (Anual)'!F100/'Valor (Anual)'!$F$10*100</f>
        <v>2.1692995749687086E-2</v>
      </c>
      <c r="G100" s="6">
        <f>'Valor (Anual)'!G100/'Valor (Anual)'!G$10*100</f>
        <v>2.0430456362693392E-2</v>
      </c>
    </row>
    <row r="101" spans="2:7" outlineLevel="2" x14ac:dyDescent="0.25">
      <c r="B101" s="4" t="s">
        <v>67</v>
      </c>
      <c r="C101" s="5" t="s">
        <v>228</v>
      </c>
      <c r="D101" s="6">
        <f>'Valor (Anual)'!D101/'Valor (Anual)'!$D$10*100</f>
        <v>4.9465924301109557E-7</v>
      </c>
      <c r="E101" s="6">
        <f>'Valor (Anual)'!E101/'Valor (Anual)'!E$10*100</f>
        <v>8.265023196235124E-6</v>
      </c>
      <c r="F101" s="6">
        <f>'Valor (Anual)'!F101/'Valor (Anual)'!$F$10*100</f>
        <v>0</v>
      </c>
      <c r="G101" s="6">
        <f>'Valor (Anual)'!G101/'Valor (Anual)'!G$10*100</f>
        <v>0</v>
      </c>
    </row>
    <row r="102" spans="2:7" ht="22.5" outlineLevel="2" x14ac:dyDescent="0.25">
      <c r="B102" s="4" t="s">
        <v>68</v>
      </c>
      <c r="C102" s="5" t="s">
        <v>229</v>
      </c>
      <c r="D102" s="6">
        <f>'Valor (Anual)'!D102/'Valor (Anual)'!$D$10*100</f>
        <v>3.3958529588261595E-3</v>
      </c>
      <c r="E102" s="6">
        <f>'Valor (Anual)'!E102/'Valor (Anual)'!E$10*100</f>
        <v>3.0627490031961803E-3</v>
      </c>
      <c r="F102" s="6">
        <f>'Valor (Anual)'!F102/'Valor (Anual)'!$F$10*100</f>
        <v>3.6066683199418824E-3</v>
      </c>
      <c r="G102" s="6">
        <f>'Valor (Anual)'!G102/'Valor (Anual)'!G$10*100</f>
        <v>3.1722265768243511E-3</v>
      </c>
    </row>
    <row r="103" spans="2:7" outlineLevel="2" x14ac:dyDescent="0.25">
      <c r="B103" s="4" t="s">
        <v>69</v>
      </c>
      <c r="C103" s="5" t="s">
        <v>230</v>
      </c>
      <c r="D103" s="6">
        <f>'Valor (Anual)'!D103/'Valor (Anual)'!$D$10*100</f>
        <v>4.0476757966748732E-2</v>
      </c>
      <c r="E103" s="6">
        <f>'Valor (Anual)'!E103/'Valor (Anual)'!E$10*100</f>
        <v>1.9728482847358137E-2</v>
      </c>
      <c r="F103" s="6">
        <f>'Valor (Anual)'!F103/'Valor (Anual)'!$F$10*100</f>
        <v>2.0182953082290098E-2</v>
      </c>
      <c r="G103" s="6">
        <f>'Valor (Anual)'!G103/'Valor (Anual)'!G$10*100</f>
        <v>2.3130732649063845E-2</v>
      </c>
    </row>
    <row r="104" spans="2:7" ht="22.5" outlineLevel="2" x14ac:dyDescent="0.25">
      <c r="B104" s="4" t="s">
        <v>70</v>
      </c>
      <c r="C104" s="5" t="s">
        <v>231</v>
      </c>
      <c r="D104" s="6">
        <f>'Valor (Anual)'!D104/'Valor (Anual)'!$D$10*100</f>
        <v>0.56930363338145962</v>
      </c>
      <c r="E104" s="6">
        <f>'Valor (Anual)'!E104/'Valor (Anual)'!E$10*100</f>
        <v>0.32373910554166657</v>
      </c>
      <c r="F104" s="6">
        <f>'Valor (Anual)'!F104/'Valor (Anual)'!$F$10*100</f>
        <v>0.49148726843817819</v>
      </c>
      <c r="G104" s="6">
        <f>'Valor (Anual)'!G104/'Valor (Anual)'!G$10*100</f>
        <v>0.49499332878160357</v>
      </c>
    </row>
    <row r="105" spans="2:7" outlineLevel="1" x14ac:dyDescent="0.25">
      <c r="B105" s="16">
        <v>27</v>
      </c>
      <c r="C105" s="17" t="s">
        <v>232</v>
      </c>
      <c r="D105" s="30">
        <f>'Valor (Anual)'!D105/'Valor (Anual)'!$D$10*100</f>
        <v>0.52503481765778781</v>
      </c>
      <c r="E105" s="30">
        <f>'Valor (Anual)'!E105/'Valor (Anual)'!E$10*100</f>
        <v>0.66864313822492727</v>
      </c>
      <c r="F105" s="30">
        <f>'Valor (Anual)'!F105/'Valor (Anual)'!$F$10*100</f>
        <v>0.60415596086638035</v>
      </c>
      <c r="G105" s="30">
        <f>'Valor (Anual)'!G105/'Valor (Anual)'!G$10*100</f>
        <v>0.79808836167788577</v>
      </c>
    </row>
    <row r="106" spans="2:7" outlineLevel="2" x14ac:dyDescent="0.25">
      <c r="B106" s="4" t="s">
        <v>71</v>
      </c>
      <c r="C106" s="5" t="s">
        <v>233</v>
      </c>
      <c r="D106" s="6">
        <f>'Valor (Anual)'!D106/'Valor (Anual)'!$D$10*100</f>
        <v>2.6418254687790253E-5</v>
      </c>
      <c r="E106" s="6">
        <f>'Valor (Anual)'!E106/'Valor (Anual)'!E$10*100</f>
        <v>1.865408562274668E-5</v>
      </c>
      <c r="F106" s="6">
        <f>'Valor (Anual)'!F106/'Valor (Anual)'!$F$10*100</f>
        <v>4.3709298132796684E-4</v>
      </c>
      <c r="G106" s="6">
        <f>'Valor (Anual)'!G106/'Valor (Anual)'!G$10*100</f>
        <v>9.5710641327969467E-5</v>
      </c>
    </row>
    <row r="107" spans="2:7" outlineLevel="2" x14ac:dyDescent="0.25">
      <c r="B107" s="4" t="s">
        <v>72</v>
      </c>
      <c r="C107" s="5" t="s">
        <v>234</v>
      </c>
      <c r="D107" s="6">
        <f>'Valor (Anual)'!D107/'Valor (Anual)'!$D$10*100</f>
        <v>0.44598567078766316</v>
      </c>
      <c r="E107" s="6">
        <f>'Valor (Anual)'!E107/'Valor (Anual)'!E$10*100</f>
        <v>0.59031298287842604</v>
      </c>
      <c r="F107" s="6">
        <f>'Valor (Anual)'!F107/'Valor (Anual)'!$F$10*100</f>
        <v>0.44684054474364288</v>
      </c>
      <c r="G107" s="6">
        <f>'Valor (Anual)'!G107/'Valor (Anual)'!G$10*100</f>
        <v>0.56661570913565207</v>
      </c>
    </row>
    <row r="108" spans="2:7" outlineLevel="2" x14ac:dyDescent="0.25">
      <c r="B108" s="4" t="s">
        <v>73</v>
      </c>
      <c r="C108" s="5" t="s">
        <v>235</v>
      </c>
      <c r="D108" s="6">
        <f>'Valor (Anual)'!D108/'Valor (Anual)'!$D$10*100</f>
        <v>3.3147489744531598E-2</v>
      </c>
      <c r="E108" s="6">
        <f>'Valor (Anual)'!E108/'Valor (Anual)'!E$10*100</f>
        <v>2.3620077387940312E-2</v>
      </c>
      <c r="F108" s="6">
        <f>'Valor (Anual)'!F108/'Valor (Anual)'!$F$10*100</f>
        <v>2.7910673763871019E-2</v>
      </c>
      <c r="G108" s="6">
        <f>'Valor (Anual)'!G108/'Valor (Anual)'!G$10*100</f>
        <v>3.4913626035101911E-2</v>
      </c>
    </row>
    <row r="109" spans="2:7" outlineLevel="2" x14ac:dyDescent="0.25">
      <c r="B109" s="4" t="s">
        <v>74</v>
      </c>
      <c r="C109" s="5" t="s">
        <v>236</v>
      </c>
      <c r="D109" s="6">
        <f>'Valor (Anual)'!D109/'Valor (Anual)'!$D$10*100</f>
        <v>3.9714194728833828E-2</v>
      </c>
      <c r="E109" s="6">
        <f>'Valor (Anual)'!E109/'Valor (Anual)'!E$10*100</f>
        <v>4.7968771963021434E-2</v>
      </c>
      <c r="F109" s="6">
        <f>'Valor (Anual)'!F109/'Valor (Anual)'!$F$10*100</f>
        <v>0.11838506971789747</v>
      </c>
      <c r="G109" s="6">
        <f>'Valor (Anual)'!G109/'Valor (Anual)'!G$10*100</f>
        <v>0.18637427088946107</v>
      </c>
    </row>
    <row r="110" spans="2:7" outlineLevel="2" x14ac:dyDescent="0.25">
      <c r="B110" s="4" t="s">
        <v>75</v>
      </c>
      <c r="C110" s="5" t="s">
        <v>237</v>
      </c>
      <c r="D110" s="6">
        <f>'Valor (Anual)'!D110/'Valor (Anual)'!$D$10*100</f>
        <v>6.1610441420714866E-3</v>
      </c>
      <c r="E110" s="6">
        <f>'Valor (Anual)'!E110/'Valor (Anual)'!E$10*100</f>
        <v>6.7226519099166807E-3</v>
      </c>
      <c r="F110" s="6">
        <f>'Valor (Anual)'!F110/'Valor (Anual)'!$F$10*100</f>
        <v>1.0582579659641036E-2</v>
      </c>
      <c r="G110" s="6">
        <f>'Valor (Anual)'!G110/'Valor (Anual)'!G$10*100</f>
        <v>1.0089044976342674E-2</v>
      </c>
    </row>
    <row r="111" spans="2:7" outlineLevel="2" x14ac:dyDescent="0.25">
      <c r="B111" s="4"/>
      <c r="C111" s="33" t="s">
        <v>314</v>
      </c>
      <c r="D111" s="6">
        <f>'Valor (Anual)'!D111/'Valor (Anual)'!$D$10*100</f>
        <v>0</v>
      </c>
      <c r="E111" s="6">
        <f>'Valor (Anual)'!E111/'Valor (Anual)'!E$10*100</f>
        <v>0</v>
      </c>
      <c r="F111" s="6">
        <f>'Valor (Anual)'!F111/'Valor (Anual)'!$F$10*100</f>
        <v>0</v>
      </c>
      <c r="G111" s="6">
        <f>'Valor (Anual)'!G111/'Valor (Anual)'!G$10*100</f>
        <v>0</v>
      </c>
    </row>
    <row r="112" spans="2:7" ht="25.5" outlineLevel="1" x14ac:dyDescent="0.25">
      <c r="B112" s="16">
        <v>28</v>
      </c>
      <c r="C112" s="17" t="s">
        <v>238</v>
      </c>
      <c r="D112" s="30">
        <f>'Valor (Anual)'!D112/'Valor (Anual)'!$D$10*100</f>
        <v>2.0962703508804568</v>
      </c>
      <c r="E112" s="30">
        <f>'Valor (Anual)'!E112/'Valor (Anual)'!E$10*100</f>
        <v>1.3000005769815086</v>
      </c>
      <c r="F112" s="30">
        <f>'Valor (Anual)'!F112/'Valor (Anual)'!$F$10*100</f>
        <v>1.6586576454828892</v>
      </c>
      <c r="G112" s="30">
        <f>'Valor (Anual)'!G112/'Valor (Anual)'!G$10*100</f>
        <v>1.7481489570932789</v>
      </c>
    </row>
    <row r="113" spans="2:7" ht="22.5" outlineLevel="2" x14ac:dyDescent="0.25">
      <c r="B113" s="4" t="s">
        <v>76</v>
      </c>
      <c r="C113" s="5" t="s">
        <v>239</v>
      </c>
      <c r="D113" s="6">
        <f>'Valor (Anual)'!D113/'Valor (Anual)'!$D$10*100</f>
        <v>0.51995720955049884</v>
      </c>
      <c r="E113" s="6">
        <f>'Valor (Anual)'!E113/'Valor (Anual)'!E$10*100</f>
        <v>0.16716882940462979</v>
      </c>
      <c r="F113" s="6">
        <f>'Valor (Anual)'!F113/'Valor (Anual)'!$F$10*100</f>
        <v>0.12734334431349054</v>
      </c>
      <c r="G113" s="6">
        <f>'Valor (Anual)'!G113/'Valor (Anual)'!G$10*100</f>
        <v>0.10487386463449495</v>
      </c>
    </row>
    <row r="114" spans="2:7" ht="22.5" outlineLevel="2" x14ac:dyDescent="0.25">
      <c r="B114" s="4" t="s">
        <v>77</v>
      </c>
      <c r="C114" s="5" t="s">
        <v>240</v>
      </c>
      <c r="D114" s="6">
        <f>'Valor (Anual)'!D114/'Valor (Anual)'!$D$10*100</f>
        <v>3.9383480513770927E-2</v>
      </c>
      <c r="E114" s="6">
        <f>'Valor (Anual)'!E114/'Valor (Anual)'!E$10*100</f>
        <v>1.4029980487278892E-2</v>
      </c>
      <c r="F114" s="6">
        <f>'Valor (Anual)'!F114/'Valor (Anual)'!$F$10*100</f>
        <v>1.9745576611259738E-2</v>
      </c>
      <c r="G114" s="6">
        <f>'Valor (Anual)'!G114/'Valor (Anual)'!G$10*100</f>
        <v>1.2822251461327403E-2</v>
      </c>
    </row>
    <row r="115" spans="2:7" ht="22.5" outlineLevel="2" x14ac:dyDescent="0.25">
      <c r="B115" s="4" t="s">
        <v>78</v>
      </c>
      <c r="C115" s="5" t="s">
        <v>241</v>
      </c>
      <c r="D115" s="6">
        <f>'Valor (Anual)'!D115/'Valor (Anual)'!$D$10*100</f>
        <v>2.7547170613671504E-3</v>
      </c>
      <c r="E115" s="6">
        <f>'Valor (Anual)'!E115/'Valor (Anual)'!E$10*100</f>
        <v>2.4194918916886177E-3</v>
      </c>
      <c r="F115" s="6">
        <f>'Valor (Anual)'!F115/'Valor (Anual)'!$F$10*100</f>
        <v>2.8483333660427853E-3</v>
      </c>
      <c r="G115" s="6">
        <f>'Valor (Anual)'!G115/'Valor (Anual)'!G$10*100</f>
        <v>5.0578548940164499E-3</v>
      </c>
    </row>
    <row r="116" spans="2:7" ht="22.5" outlineLevel="2" x14ac:dyDescent="0.25">
      <c r="B116" s="4" t="s">
        <v>79</v>
      </c>
      <c r="C116" s="5" t="s">
        <v>242</v>
      </c>
      <c r="D116" s="6">
        <f>'Valor (Anual)'!D116/'Valor (Anual)'!$D$10*100</f>
        <v>0.87285915214014487</v>
      </c>
      <c r="E116" s="6">
        <f>'Valor (Anual)'!E116/'Valor (Anual)'!E$10*100</f>
        <v>0.63190016066789856</v>
      </c>
      <c r="F116" s="6">
        <f>'Valor (Anual)'!F116/'Valor (Anual)'!$F$10*100</f>
        <v>0.91400012297558642</v>
      </c>
      <c r="G116" s="6">
        <f>'Valor (Anual)'!G116/'Valor (Anual)'!G$10*100</f>
        <v>0.97087952686295675</v>
      </c>
    </row>
    <row r="117" spans="2:7" ht="22.5" outlineLevel="2" x14ac:dyDescent="0.25">
      <c r="B117" s="4" t="s">
        <v>80</v>
      </c>
      <c r="C117" s="5" t="s">
        <v>243</v>
      </c>
      <c r="D117" s="6">
        <f>'Valor (Anual)'!D117/'Valor (Anual)'!$D$10*100</f>
        <v>0</v>
      </c>
      <c r="E117" s="6">
        <f>'Valor (Anual)'!E117/'Valor (Anual)'!E$10*100</f>
        <v>0</v>
      </c>
      <c r="F117" s="6">
        <f>'Valor (Anual)'!F117/'Valor (Anual)'!$F$10*100</f>
        <v>0</v>
      </c>
      <c r="G117" s="6">
        <f>'Valor (Anual)'!G117/'Valor (Anual)'!G$10*100</f>
        <v>0</v>
      </c>
    </row>
    <row r="118" spans="2:7" outlineLevel="2" x14ac:dyDescent="0.25">
      <c r="B118" s="4" t="s">
        <v>81</v>
      </c>
      <c r="C118" s="5" t="s">
        <v>244</v>
      </c>
      <c r="D118" s="6">
        <f>'Valor (Anual)'!D118/'Valor (Anual)'!$D$10*100</f>
        <v>0.6613157916146748</v>
      </c>
      <c r="E118" s="6">
        <f>'Valor (Anual)'!E118/'Valor (Anual)'!E$10*100</f>
        <v>0.48448211453001261</v>
      </c>
      <c r="F118" s="6">
        <f>'Valor (Anual)'!F118/'Valor (Anual)'!$F$10*100</f>
        <v>0.59472026821650958</v>
      </c>
      <c r="G118" s="6">
        <f>'Valor (Anual)'!G118/'Valor (Anual)'!G$10*100</f>
        <v>0.65451545924048371</v>
      </c>
    </row>
    <row r="119" spans="2:7" outlineLevel="1" x14ac:dyDescent="0.25">
      <c r="B119" s="16">
        <v>29</v>
      </c>
      <c r="C119" s="17" t="s">
        <v>245</v>
      </c>
      <c r="D119" s="30">
        <f>'Valor (Anual)'!D119/'Valor (Anual)'!$D$10*100</f>
        <v>8.3060022262341704</v>
      </c>
      <c r="E119" s="30">
        <f>'Valor (Anual)'!E119/'Valor (Anual)'!E$10*100</f>
        <v>5.4685867936250574</v>
      </c>
      <c r="F119" s="30">
        <f>'Valor (Anual)'!F119/'Valor (Anual)'!$F$10*100</f>
        <v>6.3492205042487786</v>
      </c>
      <c r="G119" s="30">
        <f>'Valor (Anual)'!G119/'Valor (Anual)'!G$10*100</f>
        <v>6.7083693562756581</v>
      </c>
    </row>
    <row r="120" spans="2:7" ht="22.5" outlineLevel="2" x14ac:dyDescent="0.25">
      <c r="B120" s="4" t="s">
        <v>82</v>
      </c>
      <c r="C120" s="5" t="s">
        <v>246</v>
      </c>
      <c r="D120" s="6">
        <f>'Valor (Anual)'!D120/'Valor (Anual)'!$D$10*100</f>
        <v>1.4485831576477504</v>
      </c>
      <c r="E120" s="6">
        <f>'Valor (Anual)'!E120/'Valor (Anual)'!E$10*100</f>
        <v>0.5805356636755552</v>
      </c>
      <c r="F120" s="6">
        <f>'Valor (Anual)'!F120/'Valor (Anual)'!$F$10*100</f>
        <v>0.73363886080131013</v>
      </c>
      <c r="G120" s="6">
        <f>'Valor (Anual)'!G120/'Valor (Anual)'!G$10*100</f>
        <v>0.82156155995430658</v>
      </c>
    </row>
    <row r="121" spans="2:7" outlineLevel="2" x14ac:dyDescent="0.25">
      <c r="B121" s="4" t="s">
        <v>83</v>
      </c>
      <c r="C121" s="5" t="s">
        <v>247</v>
      </c>
      <c r="D121" s="6">
        <f>'Valor (Anual)'!D121/'Valor (Anual)'!$D$10*100</f>
        <v>0.83865863640057259</v>
      </c>
      <c r="E121" s="6">
        <f>'Valor (Anual)'!E121/'Valor (Anual)'!E$10*100</f>
        <v>0.6140615427219448</v>
      </c>
      <c r="F121" s="6">
        <f>'Valor (Anual)'!F121/'Valor (Anual)'!$F$10*100</f>
        <v>0.77665516033331572</v>
      </c>
      <c r="G121" s="6">
        <f>'Valor (Anual)'!G121/'Valor (Anual)'!G$10*100</f>
        <v>1.0610239309417493</v>
      </c>
    </row>
    <row r="122" spans="2:7" ht="33.75" outlineLevel="2" x14ac:dyDescent="0.25">
      <c r="B122" s="4" t="s">
        <v>84</v>
      </c>
      <c r="C122" s="5" t="s">
        <v>248</v>
      </c>
      <c r="D122" s="6">
        <f>'Valor (Anual)'!D122/'Valor (Anual)'!$D$10*100</f>
        <v>3.4944292797252419</v>
      </c>
      <c r="E122" s="6">
        <f>'Valor (Anual)'!E122/'Valor (Anual)'!E$10*100</f>
        <v>2.6755369384414105</v>
      </c>
      <c r="F122" s="6">
        <f>'Valor (Anual)'!F122/'Valor (Anual)'!$F$10*100</f>
        <v>3.0885605447242823</v>
      </c>
      <c r="G122" s="6">
        <f>'Valor (Anual)'!G122/'Valor (Anual)'!G$10*100</f>
        <v>2.7740973534321083</v>
      </c>
    </row>
    <row r="123" spans="2:7" outlineLevel="2" x14ac:dyDescent="0.25">
      <c r="B123" s="4" t="s">
        <v>85</v>
      </c>
      <c r="C123" s="5" t="s">
        <v>249</v>
      </c>
      <c r="D123" s="6">
        <f>'Valor (Anual)'!D123/'Valor (Anual)'!$D$10*100</f>
        <v>0.57150372814622974</v>
      </c>
      <c r="E123" s="6">
        <f>'Valor (Anual)'!E123/'Valor (Anual)'!E$10*100</f>
        <v>0.32638134259803869</v>
      </c>
      <c r="F123" s="6">
        <f>'Valor (Anual)'!F123/'Valor (Anual)'!$F$10*100</f>
        <v>0.43391807317363057</v>
      </c>
      <c r="G123" s="6">
        <f>'Valor (Anual)'!G123/'Valor (Anual)'!G$10*100</f>
        <v>0.56082172401700714</v>
      </c>
    </row>
    <row r="124" spans="2:7" ht="22.5" outlineLevel="2" x14ac:dyDescent="0.25">
      <c r="B124" s="4" t="s">
        <v>86</v>
      </c>
      <c r="C124" s="5" t="s">
        <v>250</v>
      </c>
      <c r="D124" s="6">
        <f>'Valor (Anual)'!D124/'Valor (Anual)'!$D$10*100</f>
        <v>0.34256744115873494</v>
      </c>
      <c r="E124" s="6">
        <f>'Valor (Anual)'!E124/'Valor (Anual)'!E$10*100</f>
        <v>0.23991874714196526</v>
      </c>
      <c r="F124" s="6">
        <f>'Valor (Anual)'!F124/'Valor (Anual)'!$F$10*100</f>
        <v>0.28721160660171891</v>
      </c>
      <c r="G124" s="6">
        <f>'Valor (Anual)'!G124/'Valor (Anual)'!G$10*100</f>
        <v>0.36098767217722322</v>
      </c>
    </row>
    <row r="125" spans="2:7" ht="22.5" outlineLevel="2" x14ac:dyDescent="0.25">
      <c r="B125" s="4" t="s">
        <v>87</v>
      </c>
      <c r="C125" s="5" t="s">
        <v>251</v>
      </c>
      <c r="D125" s="6">
        <f>'Valor (Anual)'!D125/'Valor (Anual)'!$D$10*100</f>
        <v>0.65575013889378708</v>
      </c>
      <c r="E125" s="6">
        <f>'Valor (Anual)'!E125/'Valor (Anual)'!E$10*100</f>
        <v>0.37170197960963963</v>
      </c>
      <c r="F125" s="6">
        <f>'Valor (Anual)'!F125/'Valor (Anual)'!$F$10*100</f>
        <v>0.48649057522333505</v>
      </c>
      <c r="G125" s="6">
        <f>'Valor (Anual)'!G125/'Valor (Anual)'!G$10*100</f>
        <v>0.45005044264067329</v>
      </c>
    </row>
    <row r="126" spans="2:7" ht="22.5" outlineLevel="2" x14ac:dyDescent="0.25">
      <c r="B126" s="4" t="s">
        <v>88</v>
      </c>
      <c r="C126" s="5" t="s">
        <v>252</v>
      </c>
      <c r="D126" s="6">
        <f>'Valor (Anual)'!D126/'Valor (Anual)'!$D$10*100</f>
        <v>0.88511005550810751</v>
      </c>
      <c r="E126" s="6">
        <f>'Valor (Anual)'!E126/'Valor (Anual)'!E$10*100</f>
        <v>0.60394855757459864</v>
      </c>
      <c r="F126" s="6">
        <f>'Valor (Anual)'!F126/'Valor (Anual)'!$F$10*100</f>
        <v>0.48297624966230068</v>
      </c>
      <c r="G126" s="6">
        <f>'Valor (Anual)'!G126/'Valor (Anual)'!G$10*100</f>
        <v>0.62475350013862807</v>
      </c>
    </row>
    <row r="127" spans="2:7" outlineLevel="2" x14ac:dyDescent="0.25">
      <c r="B127" s="4" t="s">
        <v>89</v>
      </c>
      <c r="C127" s="5" t="s">
        <v>253</v>
      </c>
      <c r="D127" s="6">
        <f>'Valor (Anual)'!D127/'Valor (Anual)'!$D$10*100</f>
        <v>6.9399788753745625E-2</v>
      </c>
      <c r="E127" s="6">
        <f>'Valor (Anual)'!E127/'Valor (Anual)'!E$10*100</f>
        <v>5.6502021861904672E-2</v>
      </c>
      <c r="F127" s="6">
        <f>'Valor (Anual)'!F127/'Valor (Anual)'!$F$10*100</f>
        <v>5.9769433728885671E-2</v>
      </c>
      <c r="G127" s="6">
        <f>'Valor (Anual)'!G127/'Valor (Anual)'!G$10*100</f>
        <v>5.5073172973961533E-2</v>
      </c>
    </row>
    <row r="128" spans="2:7" ht="22.5" outlineLevel="2" x14ac:dyDescent="0.25">
      <c r="B128" s="4" t="s">
        <v>90</v>
      </c>
      <c r="C128" s="5" t="s">
        <v>254</v>
      </c>
      <c r="D128" s="6">
        <f>'Valor (Anual)'!D128/'Valor (Anual)'!$D$10*100</f>
        <v>0</v>
      </c>
      <c r="E128" s="6">
        <f>'Valor (Anual)'!E128/'Valor (Anual)'!E$10*100</f>
        <v>0</v>
      </c>
      <c r="F128" s="6">
        <f>'Valor (Anual)'!F128/'Valor (Anual)'!$F$10*100</f>
        <v>0</v>
      </c>
      <c r="G128" s="6">
        <f>'Valor (Anual)'!G128/'Valor (Anual)'!G$10*100</f>
        <v>0</v>
      </c>
    </row>
    <row r="129" spans="2:7" ht="25.5" outlineLevel="1" x14ac:dyDescent="0.25">
      <c r="B129" s="16">
        <v>30</v>
      </c>
      <c r="C129" s="17" t="s">
        <v>255</v>
      </c>
      <c r="D129" s="30">
        <f>'Valor (Anual)'!D129/'Valor (Anual)'!$D$10*100</f>
        <v>4.7676419715445291E-2</v>
      </c>
      <c r="E129" s="30">
        <f>'Valor (Anual)'!E129/'Valor (Anual)'!E$10*100</f>
        <v>3.3139076757818686E-2</v>
      </c>
      <c r="F129" s="30">
        <f>'Valor (Anual)'!F129/'Valor (Anual)'!$F$10*100</f>
        <v>3.9620269409803344E-2</v>
      </c>
      <c r="G129" s="30">
        <f>'Valor (Anual)'!G129/'Valor (Anual)'!G$10*100</f>
        <v>3.8909677157912562E-2</v>
      </c>
    </row>
    <row r="130" spans="2:7" outlineLevel="2" x14ac:dyDescent="0.25">
      <c r="B130" s="4" t="s">
        <v>91</v>
      </c>
      <c r="C130" s="5" t="s">
        <v>256</v>
      </c>
      <c r="D130" s="6">
        <f>'Valor (Anual)'!D130/'Valor (Anual)'!$D$10*100</f>
        <v>6.0277104686733453E-3</v>
      </c>
      <c r="E130" s="6">
        <f>'Valor (Anual)'!E130/'Valor (Anual)'!E$10*100</f>
        <v>6.3548583776842169E-3</v>
      </c>
      <c r="F130" s="6">
        <f>'Valor (Anual)'!F130/'Valor (Anual)'!$F$10*100</f>
        <v>1.0126915428375226E-2</v>
      </c>
      <c r="G130" s="6">
        <f>'Valor (Anual)'!G130/'Valor (Anual)'!G$10*100</f>
        <v>1.188271766524546E-3</v>
      </c>
    </row>
    <row r="131" spans="2:7" ht="22.5" outlineLevel="2" x14ac:dyDescent="0.25">
      <c r="B131" s="4" t="s">
        <v>92</v>
      </c>
      <c r="C131" s="5" t="s">
        <v>257</v>
      </c>
      <c r="D131" s="6">
        <f>'Valor (Anual)'!D131/'Valor (Anual)'!$D$10*100</f>
        <v>4.1648709246771949E-2</v>
      </c>
      <c r="E131" s="6">
        <f>'Valor (Anual)'!E131/'Valor (Anual)'!E$10*100</f>
        <v>2.6784218380134471E-2</v>
      </c>
      <c r="F131" s="6">
        <f>'Valor (Anual)'!F131/'Valor (Anual)'!$F$10*100</f>
        <v>2.9493353981428116E-2</v>
      </c>
      <c r="G131" s="6">
        <f>'Valor (Anual)'!G131/'Valor (Anual)'!G$10*100</f>
        <v>3.7721405391388019E-2</v>
      </c>
    </row>
    <row r="132" spans="2:7" ht="25.5" outlineLevel="1" x14ac:dyDescent="0.25">
      <c r="B132" s="16">
        <v>31</v>
      </c>
      <c r="C132" s="17" t="s">
        <v>258</v>
      </c>
      <c r="D132" s="30">
        <f>'Valor (Anual)'!D132/'Valor (Anual)'!$D$10*100</f>
        <v>0.75771392080011946</v>
      </c>
      <c r="E132" s="30">
        <f>'Valor (Anual)'!E132/'Valor (Anual)'!E$10*100</f>
        <v>0.58985919166028478</v>
      </c>
      <c r="F132" s="30">
        <f>'Valor (Anual)'!F132/'Valor (Anual)'!$F$10*100</f>
        <v>0.54974185087245087</v>
      </c>
      <c r="G132" s="30">
        <f>'Valor (Anual)'!G132/'Valor (Anual)'!G$10*100</f>
        <v>0.50122042723000493</v>
      </c>
    </row>
    <row r="133" spans="2:7" ht="22.5" outlineLevel="2" x14ac:dyDescent="0.25">
      <c r="B133" s="4" t="s">
        <v>93</v>
      </c>
      <c r="C133" s="5" t="s">
        <v>259</v>
      </c>
      <c r="D133" s="6">
        <f>'Valor (Anual)'!D133/'Valor (Anual)'!$D$10*100</f>
        <v>0.47187592274835238</v>
      </c>
      <c r="E133" s="6">
        <f>'Valor (Anual)'!E133/'Valor (Anual)'!E$10*100</f>
        <v>0.30400835120770198</v>
      </c>
      <c r="F133" s="6">
        <f>'Valor (Anual)'!F133/'Valor (Anual)'!$F$10*100</f>
        <v>0.25598032702306894</v>
      </c>
      <c r="G133" s="6">
        <f>'Valor (Anual)'!G133/'Valor (Anual)'!G$10*100</f>
        <v>0.20603104689713944</v>
      </c>
    </row>
    <row r="134" spans="2:7" ht="22.5" outlineLevel="2" x14ac:dyDescent="0.25">
      <c r="B134" s="4" t="s">
        <v>94</v>
      </c>
      <c r="C134" s="5" t="s">
        <v>260</v>
      </c>
      <c r="D134" s="6">
        <f>'Valor (Anual)'!D134/'Valor (Anual)'!$D$10*100</f>
        <v>0.1055153259859704</v>
      </c>
      <c r="E134" s="6">
        <f>'Valor (Anual)'!E134/'Valor (Anual)'!E$10*100</f>
        <v>0.16771391445903067</v>
      </c>
      <c r="F134" s="6">
        <f>'Valor (Anual)'!F134/'Valor (Anual)'!$F$10*100</f>
        <v>0.1141739692592816</v>
      </c>
      <c r="G134" s="6">
        <f>'Valor (Anual)'!G134/'Valor (Anual)'!G$10*100</f>
        <v>9.428415828485788E-2</v>
      </c>
    </row>
    <row r="135" spans="2:7" ht="22.5" outlineLevel="2" x14ac:dyDescent="0.25">
      <c r="B135" s="4" t="s">
        <v>95</v>
      </c>
      <c r="C135" s="5" t="s">
        <v>261</v>
      </c>
      <c r="D135" s="6">
        <f>'Valor (Anual)'!D135/'Valor (Anual)'!$D$10*100</f>
        <v>4.5682586351307479E-3</v>
      </c>
      <c r="E135" s="6">
        <f>'Valor (Anual)'!E135/'Valor (Anual)'!E$10*100</f>
        <v>3.0591385350111325E-3</v>
      </c>
      <c r="F135" s="6">
        <f>'Valor (Anual)'!F135/'Valor (Anual)'!$F$10*100</f>
        <v>3.8858200950012368E-3</v>
      </c>
      <c r="G135" s="6">
        <f>'Valor (Anual)'!G135/'Valor (Anual)'!G$10*100</f>
        <v>6.4169164670632006E-3</v>
      </c>
    </row>
    <row r="136" spans="2:7" ht="22.5" outlineLevel="2" x14ac:dyDescent="0.25">
      <c r="B136" s="4" t="s">
        <v>96</v>
      </c>
      <c r="C136" s="5" t="s">
        <v>262</v>
      </c>
      <c r="D136" s="6">
        <f>'Valor (Anual)'!D136/'Valor (Anual)'!$D$10*100</f>
        <v>7.9920195782253942E-3</v>
      </c>
      <c r="E136" s="6">
        <f>'Valor (Anual)'!E136/'Valor (Anual)'!E$10*100</f>
        <v>6.6210327722580524E-3</v>
      </c>
      <c r="F136" s="6">
        <f>'Valor (Anual)'!F136/'Valor (Anual)'!$F$10*100</f>
        <v>1.1157496776092389E-2</v>
      </c>
      <c r="G136" s="6">
        <f>'Valor (Anual)'!G136/'Valor (Anual)'!G$10*100</f>
        <v>1.2325977968437722E-2</v>
      </c>
    </row>
    <row r="137" spans="2:7" ht="22.5" outlineLevel="2" x14ac:dyDescent="0.25">
      <c r="B137" s="4" t="s">
        <v>97</v>
      </c>
      <c r="C137" s="5" t="s">
        <v>263</v>
      </c>
      <c r="D137" s="6">
        <f>'Valor (Anual)'!D137/'Valor (Anual)'!$D$10*100</f>
        <v>2.0532914051477495E-2</v>
      </c>
      <c r="E137" s="6">
        <f>'Valor (Anual)'!E137/'Valor (Anual)'!E$10*100</f>
        <v>2.4080451932176117E-2</v>
      </c>
      <c r="F137" s="6">
        <f>'Valor (Anual)'!F137/'Valor (Anual)'!$F$10*100</f>
        <v>2.4465209456206418E-2</v>
      </c>
      <c r="G137" s="6">
        <f>'Valor (Anual)'!G137/'Valor (Anual)'!G$10*100</f>
        <v>1.1293686912069447E-2</v>
      </c>
    </row>
    <row r="138" spans="2:7" ht="22.5" outlineLevel="2" x14ac:dyDescent="0.25">
      <c r="B138" s="4" t="s">
        <v>98</v>
      </c>
      <c r="C138" s="5" t="s">
        <v>264</v>
      </c>
      <c r="D138" s="6">
        <f>'Valor (Anual)'!D138/'Valor (Anual)'!$D$10*100</f>
        <v>5.2395894530794199E-2</v>
      </c>
      <c r="E138" s="6">
        <f>'Valor (Anual)'!E138/'Valor (Anual)'!E$10*100</f>
        <v>3.8285874871824464E-2</v>
      </c>
      <c r="F138" s="6">
        <f>'Valor (Anual)'!F138/'Valor (Anual)'!$F$10*100</f>
        <v>5.5119673072285214E-2</v>
      </c>
      <c r="G138" s="6">
        <f>'Valor (Anual)'!G138/'Valor (Anual)'!G$10*100</f>
        <v>5.5905688898441816E-2</v>
      </c>
    </row>
    <row r="139" spans="2:7" ht="22.5" outlineLevel="2" x14ac:dyDescent="0.25">
      <c r="B139" s="4" t="s">
        <v>99</v>
      </c>
      <c r="C139" s="5" t="s">
        <v>265</v>
      </c>
      <c r="D139" s="6">
        <f>'Valor (Anual)'!D139/'Valor (Anual)'!$D$10*100</f>
        <v>0</v>
      </c>
      <c r="E139" s="6">
        <f>'Valor (Anual)'!E139/'Valor (Anual)'!E$10*100</f>
        <v>0</v>
      </c>
      <c r="F139" s="6">
        <f>'Valor (Anual)'!F139/'Valor (Anual)'!$F$10*100</f>
        <v>0</v>
      </c>
      <c r="G139" s="6">
        <f>'Valor (Anual)'!G139/'Valor (Anual)'!G$10*100</f>
        <v>0</v>
      </c>
    </row>
    <row r="140" spans="2:7" ht="22.5" outlineLevel="2" x14ac:dyDescent="0.25">
      <c r="B140" s="4" t="s">
        <v>100</v>
      </c>
      <c r="C140" s="5" t="s">
        <v>266</v>
      </c>
      <c r="D140" s="6">
        <f>'Valor (Anual)'!D140/'Valor (Anual)'!$D$10*100</f>
        <v>9.4833585270168844E-2</v>
      </c>
      <c r="E140" s="6">
        <f>'Valor (Anual)'!E140/'Valor (Anual)'!E$10*100</f>
        <v>4.6090427882282459E-2</v>
      </c>
      <c r="F140" s="6">
        <f>'Valor (Anual)'!F140/'Valor (Anual)'!$F$10*100</f>
        <v>8.4959355190515007E-2</v>
      </c>
      <c r="G140" s="6">
        <f>'Valor (Anual)'!G140/'Valor (Anual)'!G$10*100</f>
        <v>0.11496295180199537</v>
      </c>
    </row>
    <row r="141" spans="2:7" ht="25.5" outlineLevel="1" x14ac:dyDescent="0.25">
      <c r="B141" s="16">
        <v>32</v>
      </c>
      <c r="C141" s="17" t="s">
        <v>267</v>
      </c>
      <c r="D141" s="30">
        <f>'Valor (Anual)'!D141/'Valor (Anual)'!$D$10*100</f>
        <v>0.56450316674284506</v>
      </c>
      <c r="E141" s="30">
        <f>'Valor (Anual)'!E141/'Valor (Anual)'!E$10*100</f>
        <v>0.40935955730104551</v>
      </c>
      <c r="F141" s="30">
        <f>'Valor (Anual)'!F141/'Valor (Anual)'!$F$10*100</f>
        <v>0.62869195181752557</v>
      </c>
      <c r="G141" s="30">
        <f>'Valor (Anual)'!G141/'Valor (Anual)'!G$10*100</f>
        <v>0.77127001636465276</v>
      </c>
    </row>
    <row r="142" spans="2:7" outlineLevel="2" x14ac:dyDescent="0.25">
      <c r="B142" s="4" t="s">
        <v>101</v>
      </c>
      <c r="C142" s="5" t="s">
        <v>268</v>
      </c>
      <c r="D142" s="6">
        <f>'Valor (Anual)'!D142/'Valor (Anual)'!$D$10*100</f>
        <v>0.50660991697780877</v>
      </c>
      <c r="E142" s="6">
        <f>'Valor (Anual)'!E142/'Valor (Anual)'!E$10*100</f>
        <v>0.37591779100518763</v>
      </c>
      <c r="F142" s="6">
        <f>'Valor (Anual)'!F142/'Valor (Anual)'!$F$10*100</f>
        <v>0.58626245992288495</v>
      </c>
      <c r="G142" s="6">
        <f>'Valor (Anual)'!G142/'Valor (Anual)'!G$10*100</f>
        <v>0.71815546241076944</v>
      </c>
    </row>
    <row r="143" spans="2:7" ht="33.75" outlineLevel="2" x14ac:dyDescent="0.25">
      <c r="B143" s="4" t="s">
        <v>102</v>
      </c>
      <c r="C143" s="5" t="s">
        <v>269</v>
      </c>
      <c r="D143" s="6">
        <f>'Valor (Anual)'!D143/'Valor (Anual)'!$D$10*100</f>
        <v>7.7034491802967118E-3</v>
      </c>
      <c r="E143" s="6">
        <f>'Valor (Anual)'!E143/'Valor (Anual)'!E$10*100</f>
        <v>6.485604349740764E-3</v>
      </c>
      <c r="F143" s="6">
        <f>'Valor (Anual)'!F143/'Valor (Anual)'!$F$10*100</f>
        <v>7.9665794768644209E-3</v>
      </c>
      <c r="G143" s="6">
        <f>'Valor (Anual)'!G143/'Valor (Anual)'!G$10*100</f>
        <v>1.0392673643002023E-2</v>
      </c>
    </row>
    <row r="144" spans="2:7" ht="33.75" outlineLevel="2" x14ac:dyDescent="0.25">
      <c r="B144" s="4" t="s">
        <v>103</v>
      </c>
      <c r="C144" s="5" t="s">
        <v>270</v>
      </c>
      <c r="D144" s="6">
        <f>'Valor (Anual)'!D144/'Valor (Anual)'!$D$10*100</f>
        <v>5.015850475984171E-2</v>
      </c>
      <c r="E144" s="6">
        <f>'Valor (Anual)'!E144/'Valor (Anual)'!E$10*100</f>
        <v>2.6927015186398066E-2</v>
      </c>
      <c r="F144" s="6">
        <f>'Valor (Anual)'!F144/'Valor (Anual)'!$F$10*100</f>
        <v>3.4371762455163657E-2</v>
      </c>
      <c r="G144" s="6">
        <f>'Valor (Anual)'!G144/'Valor (Anual)'!G$10*100</f>
        <v>4.2721521686040431E-2</v>
      </c>
    </row>
    <row r="145" spans="2:7" ht="33.75" outlineLevel="2" x14ac:dyDescent="0.25">
      <c r="B145" s="4" t="s">
        <v>104</v>
      </c>
      <c r="C145" s="5" t="s">
        <v>271</v>
      </c>
      <c r="D145" s="6">
        <f>'Valor (Anual)'!D145/'Valor (Anual)'!$D$10*100</f>
        <v>0</v>
      </c>
      <c r="E145" s="6">
        <f>'Valor (Anual)'!E145/'Valor (Anual)'!E$10*100</f>
        <v>0</v>
      </c>
      <c r="F145" s="6">
        <f>'Valor (Anual)'!F145/'Valor (Anual)'!$F$10*100</f>
        <v>0</v>
      </c>
      <c r="G145" s="6">
        <f>'Valor (Anual)'!G145/'Valor (Anual)'!G$10*100</f>
        <v>0</v>
      </c>
    </row>
    <row r="146" spans="2:7" outlineLevel="2" x14ac:dyDescent="0.25">
      <c r="B146" s="4"/>
      <c r="C146" s="33" t="s">
        <v>314</v>
      </c>
      <c r="D146" s="6">
        <f>'Valor (Anual)'!D146/'Valor (Anual)'!$D$10*100</f>
        <v>3.1295824897946172E-5</v>
      </c>
      <c r="E146" s="6">
        <f>'Valor (Anual)'!E146/'Valor (Anual)'!E$10*100</f>
        <v>2.9146759719027815E-5</v>
      </c>
      <c r="F146" s="6">
        <f>'Valor (Anual)'!F146/'Valor (Anual)'!$F$10*100</f>
        <v>9.1149962612551658E-5</v>
      </c>
      <c r="G146" s="6">
        <f>'Valor (Anual)'!G146/'Valor (Anual)'!G$10*100</f>
        <v>3.5862484077043883E-7</v>
      </c>
    </row>
    <row r="147" spans="2:7" ht="63.75" outlineLevel="1" x14ac:dyDescent="0.25">
      <c r="B147" s="16">
        <v>33</v>
      </c>
      <c r="C147" s="17" t="s">
        <v>272</v>
      </c>
      <c r="D147" s="30">
        <f>'Valor (Anual)'!D147/'Valor (Anual)'!$D$10*100</f>
        <v>0.29525112186849839</v>
      </c>
      <c r="E147" s="30">
        <f>'Valor (Anual)'!E147/'Valor (Anual)'!E$10*100</f>
        <v>0.19847909244492357</v>
      </c>
      <c r="F147" s="30">
        <f>'Valor (Anual)'!F147/'Valor (Anual)'!$F$10*100</f>
        <v>0.28188053460847307</v>
      </c>
      <c r="G147" s="30">
        <f>'Valor (Anual)'!G147/'Valor (Anual)'!G$10*100</f>
        <v>0.32634575719795206</v>
      </c>
    </row>
    <row r="148" spans="2:7" ht="33.75" outlineLevel="2" x14ac:dyDescent="0.25">
      <c r="B148" s="4" t="s">
        <v>105</v>
      </c>
      <c r="C148" s="5" t="s">
        <v>273</v>
      </c>
      <c r="D148" s="6">
        <f>'Valor (Anual)'!D148/'Valor (Anual)'!$D$10*100</f>
        <v>2.9524806763526541E-2</v>
      </c>
      <c r="E148" s="6">
        <f>'Valor (Anual)'!E148/'Valor (Anual)'!E$10*100</f>
        <v>2.0738951671721764E-2</v>
      </c>
      <c r="F148" s="6">
        <f>'Valor (Anual)'!F148/'Valor (Anual)'!$F$10*100</f>
        <v>2.5057269676359031E-2</v>
      </c>
      <c r="G148" s="6">
        <f>'Valor (Anual)'!G148/'Valor (Anual)'!G$10*100</f>
        <v>3.1551328292669226E-2</v>
      </c>
    </row>
    <row r="149" spans="2:7" ht="33.75" outlineLevel="2" x14ac:dyDescent="0.25">
      <c r="B149" s="4" t="s">
        <v>106</v>
      </c>
      <c r="C149" s="5" t="s">
        <v>274</v>
      </c>
      <c r="D149" s="6">
        <f>'Valor (Anual)'!D149/'Valor (Anual)'!$D$10*100</f>
        <v>0.16240514797285543</v>
      </c>
      <c r="E149" s="6">
        <f>'Valor (Anual)'!E149/'Valor (Anual)'!E$10*100</f>
        <v>0.10698597109364692</v>
      </c>
      <c r="F149" s="6">
        <f>'Valor (Anual)'!F149/'Valor (Anual)'!$F$10*100</f>
        <v>0.1548753828122118</v>
      </c>
      <c r="G149" s="6">
        <f>'Valor (Anual)'!G149/'Valor (Anual)'!G$10*100</f>
        <v>0.17328541350238916</v>
      </c>
    </row>
    <row r="150" spans="2:7" ht="33.75" outlineLevel="2" x14ac:dyDescent="0.25">
      <c r="B150" s="4" t="s">
        <v>107</v>
      </c>
      <c r="C150" s="5" t="s">
        <v>275</v>
      </c>
      <c r="D150" s="6">
        <f>'Valor (Anual)'!D150/'Valor (Anual)'!$D$10*100</f>
        <v>4.6947314998653594E-2</v>
      </c>
      <c r="E150" s="6">
        <f>'Valor (Anual)'!E150/'Valor (Anual)'!E$10*100</f>
        <v>3.6007948401554871E-2</v>
      </c>
      <c r="F150" s="6">
        <f>'Valor (Anual)'!F150/'Valor (Anual)'!$F$10*100</f>
        <v>4.6511989656754328E-2</v>
      </c>
      <c r="G150" s="6">
        <f>'Valor (Anual)'!G150/'Valor (Anual)'!G$10*100</f>
        <v>5.7267239749795085E-2</v>
      </c>
    </row>
    <row r="151" spans="2:7" ht="22.5" outlineLevel="2" x14ac:dyDescent="0.25">
      <c r="B151" s="4" t="s">
        <v>108</v>
      </c>
      <c r="C151" s="5" t="s">
        <v>276</v>
      </c>
      <c r="D151" s="6">
        <f>'Valor (Anual)'!D151/'Valor (Anual)'!$D$10*100</f>
        <v>5.5172951784020131E-2</v>
      </c>
      <c r="E151" s="6">
        <f>'Valor (Anual)'!E151/'Valor (Anual)'!E$10*100</f>
        <v>3.4445340959117582E-2</v>
      </c>
      <c r="F151" s="6">
        <f>'Valor (Anual)'!F151/'Valor (Anual)'!$F$10*100</f>
        <v>5.4579796352822001E-2</v>
      </c>
      <c r="G151" s="6">
        <f>'Valor (Anual)'!G151/'Valor (Anual)'!G$10*100</f>
        <v>6.2501959977047966E-2</v>
      </c>
    </row>
    <row r="152" spans="2:7" outlineLevel="2" x14ac:dyDescent="0.25">
      <c r="B152" s="4" t="s">
        <v>109</v>
      </c>
      <c r="C152" s="5" t="s">
        <v>277</v>
      </c>
      <c r="D152" s="6">
        <f>'Valor (Anual)'!D152/'Valor (Anual)'!$D$10*100</f>
        <v>1.2009003494426926E-3</v>
      </c>
      <c r="E152" s="6">
        <f>'Valor (Anual)'!E152/'Valor (Anual)'!E$10*100</f>
        <v>3.0088031888242248E-4</v>
      </c>
      <c r="F152" s="6">
        <f>'Valor (Anual)'!F152/'Valor (Anual)'!$F$10*100</f>
        <v>8.5609611032592676E-4</v>
      </c>
      <c r="G152" s="6">
        <f>'Valor (Anual)'!G152/'Valor (Anual)'!G$10*100</f>
        <v>1.7398156760506122E-3</v>
      </c>
    </row>
    <row r="153" spans="2:7" ht="33.75" outlineLevel="2" x14ac:dyDescent="0.25">
      <c r="B153" s="4" t="s">
        <v>110</v>
      </c>
      <c r="C153" s="5" t="s">
        <v>278</v>
      </c>
      <c r="D153" s="6">
        <f>'Valor (Anual)'!D153/'Valor (Anual)'!$D$10*100</f>
        <v>0</v>
      </c>
      <c r="E153" s="6">
        <f>'Valor (Anual)'!E153/'Valor (Anual)'!E$10*100</f>
        <v>0</v>
      </c>
      <c r="F153" s="6">
        <f>'Valor (Anual)'!F153/'Valor (Anual)'!$F$10*100</f>
        <v>0</v>
      </c>
      <c r="G153" s="6">
        <f>'Valor (Anual)'!G153/'Valor (Anual)'!G$10*100</f>
        <v>0</v>
      </c>
    </row>
    <row r="154" spans="2:7" ht="25.5" outlineLevel="1" x14ac:dyDescent="0.25">
      <c r="B154" s="16">
        <v>34</v>
      </c>
      <c r="C154" s="17" t="s">
        <v>279</v>
      </c>
      <c r="D154" s="30">
        <f>'Valor (Anual)'!D154/'Valor (Anual)'!$D$10*100</f>
        <v>6.6782557397418003</v>
      </c>
      <c r="E154" s="30">
        <f>'Valor (Anual)'!E154/'Valor (Anual)'!E$10*100</f>
        <v>5.3974196158746084</v>
      </c>
      <c r="F154" s="30">
        <f>'Valor (Anual)'!F154/'Valor (Anual)'!$F$10*100</f>
        <v>5.0753100228288197</v>
      </c>
      <c r="G154" s="30">
        <f>'Valor (Anual)'!G154/'Valor (Anual)'!G$10*100</f>
        <v>6.1791569101064718</v>
      </c>
    </row>
    <row r="155" spans="2:7" ht="22.5" outlineLevel="2" x14ac:dyDescent="0.25">
      <c r="B155" s="4" t="s">
        <v>111</v>
      </c>
      <c r="C155" s="5" t="s">
        <v>280</v>
      </c>
      <c r="D155" s="6">
        <f>'Valor (Anual)'!D155/'Valor (Anual)'!$D$10*100</f>
        <v>0.98399810375991348</v>
      </c>
      <c r="E155" s="6">
        <f>'Valor (Anual)'!E155/'Valor (Anual)'!E$10*100</f>
        <v>1.8163958270224976</v>
      </c>
      <c r="F155" s="6">
        <f>'Valor (Anual)'!F155/'Valor (Anual)'!$F$10*100</f>
        <v>0.85840338487393597</v>
      </c>
      <c r="G155" s="6">
        <f>'Valor (Anual)'!G155/'Valor (Anual)'!G$10*100</f>
        <v>1.442204649837076</v>
      </c>
    </row>
    <row r="156" spans="2:7" outlineLevel="2" x14ac:dyDescent="0.25">
      <c r="B156" s="4" t="s">
        <v>112</v>
      </c>
      <c r="C156" s="5" t="s">
        <v>281</v>
      </c>
      <c r="D156" s="6">
        <f>'Valor (Anual)'!D156/'Valor (Anual)'!$D$10*100</f>
        <v>0.88786420313616021</v>
      </c>
      <c r="E156" s="6">
        <f>'Valor (Anual)'!E156/'Valor (Anual)'!E$10*100</f>
        <v>0.45778801837725658</v>
      </c>
      <c r="F156" s="6">
        <f>'Valor (Anual)'!F156/'Valor (Anual)'!$F$10*100</f>
        <v>0.53714166430316002</v>
      </c>
      <c r="G156" s="6">
        <f>'Valor (Anual)'!G156/'Valor (Anual)'!G$10*100</f>
        <v>0.88568925071688243</v>
      </c>
    </row>
    <row r="157" spans="2:7" outlineLevel="2" x14ac:dyDescent="0.25">
      <c r="B157" s="4" t="s">
        <v>113</v>
      </c>
      <c r="C157" s="5" t="s">
        <v>282</v>
      </c>
      <c r="D157" s="6">
        <f>'Valor (Anual)'!D157/'Valor (Anual)'!$D$10*100</f>
        <v>1.9640450995607208</v>
      </c>
      <c r="E157" s="6">
        <f>'Valor (Anual)'!E157/'Valor (Anual)'!E$10*100</f>
        <v>1.2398373610520754</v>
      </c>
      <c r="F157" s="6">
        <f>'Valor (Anual)'!F157/'Valor (Anual)'!$F$10*100</f>
        <v>1.3920654912210719</v>
      </c>
      <c r="G157" s="6">
        <f>'Valor (Anual)'!G157/'Valor (Anual)'!G$10*100</f>
        <v>1.126485579538518</v>
      </c>
    </row>
    <row r="158" spans="2:7" ht="22.5" outlineLevel="2" x14ac:dyDescent="0.25">
      <c r="B158" s="4" t="s">
        <v>114</v>
      </c>
      <c r="C158" s="5" t="s">
        <v>283</v>
      </c>
      <c r="D158" s="6">
        <f>'Valor (Anual)'!D158/'Valor (Anual)'!$D$10*100</f>
        <v>2.8063881133032353</v>
      </c>
      <c r="E158" s="6">
        <f>'Valor (Anual)'!E158/'Valor (Anual)'!E$10*100</f>
        <v>1.8541257296444669</v>
      </c>
      <c r="F158" s="6">
        <f>'Valor (Anual)'!F158/'Valor (Anual)'!$F$10*100</f>
        <v>2.22267800614914</v>
      </c>
      <c r="G158" s="6">
        <f>'Valor (Anual)'!G158/'Valor (Anual)'!G$10*100</f>
        <v>2.6500655177522887</v>
      </c>
    </row>
    <row r="159" spans="2:7" ht="22.5" outlineLevel="2" x14ac:dyDescent="0.25">
      <c r="B159" s="4" t="s">
        <v>115</v>
      </c>
      <c r="C159" s="5" t="s">
        <v>284</v>
      </c>
      <c r="D159" s="6">
        <f>'Valor (Anual)'!D159/'Valor (Anual)'!$D$10*100</f>
        <v>0</v>
      </c>
      <c r="E159" s="6">
        <f>'Valor (Anual)'!E159/'Valor (Anual)'!E$10*100</f>
        <v>0</v>
      </c>
      <c r="F159" s="6">
        <f>'Valor (Anual)'!F159/'Valor (Anual)'!$F$10*100</f>
        <v>0</v>
      </c>
      <c r="G159" s="6">
        <f>'Valor (Anual)'!G159/'Valor (Anual)'!G$10*100</f>
        <v>0</v>
      </c>
    </row>
    <row r="160" spans="2:7" outlineLevel="2" x14ac:dyDescent="0.25">
      <c r="B160" s="4"/>
      <c r="C160" s="33" t="s">
        <v>314</v>
      </c>
      <c r="D160" s="6">
        <f>'Valor (Anual)'!D160/'Valor (Anual)'!$D$10*100</f>
        <v>3.5960219981770958E-2</v>
      </c>
      <c r="E160" s="6">
        <f>'Valor (Anual)'!E160/'Valor (Anual)'!E$10*100</f>
        <v>2.927267977831163E-2</v>
      </c>
      <c r="F160" s="6">
        <f>'Valor (Anual)'!F160/'Valor (Anual)'!$F$10*100</f>
        <v>6.5021476281511809E-2</v>
      </c>
      <c r="G160" s="6">
        <f>'Valor (Anual)'!G160/'Valor (Anual)'!G$10*100</f>
        <v>7.4711912261707022E-2</v>
      </c>
    </row>
    <row r="161" spans="2:7" ht="25.5" outlineLevel="1" x14ac:dyDescent="0.25">
      <c r="B161" s="16">
        <v>35</v>
      </c>
      <c r="C161" s="17" t="s">
        <v>285</v>
      </c>
      <c r="D161" s="30">
        <f>'Valor (Anual)'!D161/'Valor (Anual)'!$D$10*100</f>
        <v>3.1991333049174758E-2</v>
      </c>
      <c r="E161" s="30">
        <f>'Valor (Anual)'!E161/'Valor (Anual)'!E$10*100</f>
        <v>19.061266517542158</v>
      </c>
      <c r="F161" s="30">
        <f>'Valor (Anual)'!F161/'Valor (Anual)'!$F$10*100</f>
        <v>6.8387472541847349E-2</v>
      </c>
      <c r="G161" s="30">
        <f>'Valor (Anual)'!G161/'Valor (Anual)'!G$10*100</f>
        <v>5.7219605932709222E-2</v>
      </c>
    </row>
    <row r="162" spans="2:7" outlineLevel="2" x14ac:dyDescent="0.25">
      <c r="B162" s="4" t="s">
        <v>116</v>
      </c>
      <c r="C162" s="5" t="s">
        <v>286</v>
      </c>
      <c r="D162" s="6">
        <f>'Valor (Anual)'!D162/'Valor (Anual)'!$D$10*100</f>
        <v>5.8099453647152035E-4</v>
      </c>
      <c r="E162" s="6">
        <f>'Valor (Anual)'!E162/'Valor (Anual)'!E$10*100</f>
        <v>19.019671768130664</v>
      </c>
      <c r="F162" s="6">
        <f>'Valor (Anual)'!F162/'Valor (Anual)'!$F$10*100</f>
        <v>4.9261952096067024E-4</v>
      </c>
      <c r="G162" s="6">
        <f>'Valor (Anual)'!G162/'Valor (Anual)'!G$10*100</f>
        <v>1.4072860663409399E-4</v>
      </c>
    </row>
    <row r="163" spans="2:7" ht="22.5" outlineLevel="2" x14ac:dyDescent="0.25">
      <c r="B163" s="4" t="s">
        <v>117</v>
      </c>
      <c r="C163" s="5" t="s">
        <v>287</v>
      </c>
      <c r="D163" s="6">
        <f>'Valor (Anual)'!D163/'Valor (Anual)'!$D$10*100</f>
        <v>2.3242082199525986E-3</v>
      </c>
      <c r="E163" s="6">
        <f>'Valor (Anual)'!E163/'Valor (Anual)'!E$10*100</f>
        <v>2.0491778063357981E-2</v>
      </c>
      <c r="F163" s="6">
        <f>'Valor (Anual)'!F163/'Valor (Anual)'!$F$10*100</f>
        <v>3.2316948859290449E-2</v>
      </c>
      <c r="G163" s="6">
        <f>'Valor (Anual)'!G163/'Valor (Anual)'!G$10*100</f>
        <v>9.9069057483890284E-3</v>
      </c>
    </row>
    <row r="164" spans="2:7" outlineLevel="2" x14ac:dyDescent="0.25">
      <c r="B164" s="4" t="s">
        <v>118</v>
      </c>
      <c r="C164" s="5" t="s">
        <v>288</v>
      </c>
      <c r="D164" s="6">
        <f>'Valor (Anual)'!D164/'Valor (Anual)'!$D$10*100</f>
        <v>1.8674398749561529E-2</v>
      </c>
      <c r="E164" s="6">
        <f>'Valor (Anual)'!E164/'Valor (Anual)'!E$10*100</f>
        <v>1.2035503664985099E-2</v>
      </c>
      <c r="F164" s="6">
        <f>'Valor (Anual)'!F164/'Valor (Anual)'!$F$10*100</f>
        <v>2.2209075380736288E-2</v>
      </c>
      <c r="G164" s="6">
        <f>'Valor (Anual)'!G164/'Valor (Anual)'!G$10*100</f>
        <v>3.0065144761358787E-2</v>
      </c>
    </row>
    <row r="165" spans="2:7" outlineLevel="2" x14ac:dyDescent="0.25">
      <c r="B165" s="4" t="s">
        <v>119</v>
      </c>
      <c r="C165" s="5" t="s">
        <v>285</v>
      </c>
      <c r="D165" s="6">
        <f>'Valor (Anual)'!D165/'Valor (Anual)'!$D$10*100</f>
        <v>1.0411731543189112E-2</v>
      </c>
      <c r="E165" s="6">
        <f>'Valor (Anual)'!E165/'Valor (Anual)'!E$10*100</f>
        <v>9.0674676831509829E-3</v>
      </c>
      <c r="F165" s="6">
        <f>'Valor (Anual)'!F165/'Valor (Anual)'!$F$10*100</f>
        <v>1.3368828780859933E-2</v>
      </c>
      <c r="G165" s="6">
        <f>'Valor (Anual)'!G165/'Valor (Anual)'!G$10*100</f>
        <v>1.710682681632731E-2</v>
      </c>
    </row>
    <row r="166" spans="2:7" outlineLevel="1" x14ac:dyDescent="0.25">
      <c r="B166" s="16">
        <v>36</v>
      </c>
      <c r="C166" s="17" t="s">
        <v>289</v>
      </c>
      <c r="D166" s="30">
        <f>'Valor (Anual)'!D166/'Valor (Anual)'!$D$10*100</f>
        <v>1.7220379194803459</v>
      </c>
      <c r="E166" s="30">
        <f>'Valor (Anual)'!E166/'Valor (Anual)'!E$10*100</f>
        <v>1.278338218183479</v>
      </c>
      <c r="F166" s="30">
        <f>'Valor (Anual)'!F166/'Valor (Anual)'!$F$10*100</f>
        <v>1.7294023883887504</v>
      </c>
      <c r="G166" s="30">
        <f>'Valor (Anual)'!G166/'Valor (Anual)'!G$10*100</f>
        <v>1.8435760738412514</v>
      </c>
    </row>
    <row r="167" spans="2:7" outlineLevel="2" x14ac:dyDescent="0.25">
      <c r="B167" s="4" t="s">
        <v>120</v>
      </c>
      <c r="C167" s="5" t="s">
        <v>290</v>
      </c>
      <c r="D167" s="6">
        <f>'Valor (Anual)'!D167/'Valor (Anual)'!$D$10*100</f>
        <v>1.1631499404049097</v>
      </c>
      <c r="E167" s="6">
        <f>'Valor (Anual)'!E167/'Valor (Anual)'!E$10*100</f>
        <v>0.83781922056774627</v>
      </c>
      <c r="F167" s="6">
        <f>'Valor (Anual)'!F167/'Valor (Anual)'!$F$10*100</f>
        <v>1.1570330794745933</v>
      </c>
      <c r="G167" s="6">
        <f>'Valor (Anual)'!G167/'Valor (Anual)'!G$10*100</f>
        <v>1.2503413093259401</v>
      </c>
    </row>
    <row r="168" spans="2:7" outlineLevel="2" x14ac:dyDescent="0.25">
      <c r="B168" s="4" t="s">
        <v>121</v>
      </c>
      <c r="C168" s="5" t="s">
        <v>291</v>
      </c>
      <c r="D168" s="6">
        <f>'Valor (Anual)'!D168/'Valor (Anual)'!$D$10*100</f>
        <v>0.55888797907543641</v>
      </c>
      <c r="E168" s="6">
        <f>'Valor (Anual)'!E168/'Valor (Anual)'!E$10*100</f>
        <v>0.44051899761573282</v>
      </c>
      <c r="F168" s="6">
        <f>'Valor (Anual)'!F168/'Valor (Anual)'!$F$10*100</f>
        <v>0.57236930891415716</v>
      </c>
      <c r="G168" s="6">
        <f>'Valor (Anual)'!G168/'Valor (Anual)'!G$10*100</f>
        <v>0.59323476451531121</v>
      </c>
    </row>
    <row r="169" spans="2:7" ht="31.5" x14ac:dyDescent="0.25">
      <c r="B169" s="10" t="s">
        <v>141</v>
      </c>
      <c r="C169" s="11" t="s">
        <v>292</v>
      </c>
      <c r="D169" s="31">
        <f>'Valor (Anual)'!D169/'Valor (Anual)'!$D$10*100</f>
        <v>5.9370612864657301E-5</v>
      </c>
      <c r="E169" s="31">
        <f>'Valor (Anual)'!E169/'Valor (Anual)'!E$10*100</f>
        <v>2.0546991128152504E-5</v>
      </c>
      <c r="F169" s="31">
        <f>'Valor (Anual)'!F169/'Valor (Anual)'!$F$10*100</f>
        <v>6.7823574081753122E-6</v>
      </c>
      <c r="G169" s="31">
        <f>'Valor (Anual)'!G169/'Valor (Anual)'!G$10*100</f>
        <v>2.6369473586061679E-6</v>
      </c>
    </row>
    <row r="170" spans="2:7" ht="25.5" outlineLevel="1" x14ac:dyDescent="0.25">
      <c r="B170" s="16">
        <v>74</v>
      </c>
      <c r="C170" s="17" t="s">
        <v>293</v>
      </c>
      <c r="D170" s="30">
        <f>'Valor (Anual)'!D170/'Valor (Anual)'!$D$10*100</f>
        <v>5.9370612864657301E-5</v>
      </c>
      <c r="E170" s="30">
        <f>'Valor (Anual)'!E170/'Valor (Anual)'!E$10*100</f>
        <v>2.0546991128152504E-5</v>
      </c>
      <c r="F170" s="30">
        <f>'Valor (Anual)'!F170/'Valor (Anual)'!$F$10*100</f>
        <v>6.7823574081753122E-6</v>
      </c>
      <c r="G170" s="30">
        <f>'Valor (Anual)'!G170/'Valor (Anual)'!G$10*100</f>
        <v>2.6369473586061679E-6</v>
      </c>
    </row>
    <row r="171" spans="2:7" ht="22.5" outlineLevel="2" x14ac:dyDescent="0.25">
      <c r="B171" s="4" t="s">
        <v>122</v>
      </c>
      <c r="C171" s="5" t="s">
        <v>294</v>
      </c>
      <c r="D171" s="6">
        <f>'Valor (Anual)'!D171/'Valor (Anual)'!$D$10*100</f>
        <v>0</v>
      </c>
      <c r="E171" s="6">
        <f>'Valor (Anual)'!E171/'Valor (Anual)'!E$10*100</f>
        <v>0</v>
      </c>
      <c r="F171" s="6">
        <f>'Valor (Anual)'!F171/'Valor (Anual)'!$F$10*100</f>
        <v>0</v>
      </c>
      <c r="G171" s="6">
        <f>'Valor (Anual)'!G171/'Valor (Anual)'!G$10*100</f>
        <v>0</v>
      </c>
    </row>
    <row r="172" spans="2:7" ht="22.5" outlineLevel="2" x14ac:dyDescent="0.25">
      <c r="B172" s="4" t="s">
        <v>123</v>
      </c>
      <c r="C172" s="5" t="s">
        <v>295</v>
      </c>
      <c r="D172" s="6">
        <f>'Valor (Anual)'!D172/'Valor (Anual)'!$D$10*100</f>
        <v>5.9370612864657301E-5</v>
      </c>
      <c r="E172" s="6">
        <f>'Valor (Anual)'!E172/'Valor (Anual)'!E$10*100</f>
        <v>2.0546991128152504E-5</v>
      </c>
      <c r="F172" s="6">
        <f>'Valor (Anual)'!F172/'Valor (Anual)'!$F$10*100</f>
        <v>6.7823574081753122E-6</v>
      </c>
      <c r="G172" s="6">
        <f>'Valor (Anual)'!G172/'Valor (Anual)'!G$10*100</f>
        <v>2.6369473586061679E-6</v>
      </c>
    </row>
    <row r="173" spans="2:7" ht="22.5" outlineLevel="2" x14ac:dyDescent="0.25">
      <c r="B173" s="4" t="s">
        <v>124</v>
      </c>
      <c r="C173" s="5" t="s">
        <v>296</v>
      </c>
      <c r="D173" s="6">
        <f>'Valor (Anual)'!D173/'Valor (Anual)'!$D$10*100</f>
        <v>0</v>
      </c>
      <c r="E173" s="6">
        <f>'Valor (Anual)'!E173/'Valor (Anual)'!E$10*100</f>
        <v>0</v>
      </c>
      <c r="F173" s="6">
        <f>'Valor (Anual)'!F173/'Valor (Anual)'!$F$10*100</f>
        <v>0</v>
      </c>
      <c r="G173" s="6">
        <f>'Valor (Anual)'!G173/'Valor (Anual)'!G$10*100</f>
        <v>0</v>
      </c>
    </row>
    <row r="174" spans="2:7" outlineLevel="2" x14ac:dyDescent="0.25">
      <c r="B174" s="4" t="s">
        <v>125</v>
      </c>
      <c r="C174" s="5" t="s">
        <v>297</v>
      </c>
      <c r="D174" s="6">
        <f>'Valor (Anual)'!D174/'Valor (Anual)'!$D$10*100</f>
        <v>0</v>
      </c>
      <c r="E174" s="6">
        <f>'Valor (Anual)'!E174/'Valor (Anual)'!E$10*100</f>
        <v>0</v>
      </c>
      <c r="F174" s="6">
        <f>'Valor (Anual)'!F174/'Valor (Anual)'!$F$10*100</f>
        <v>0</v>
      </c>
      <c r="G174" s="6">
        <f>'Valor (Anual)'!G174/'Valor (Anual)'!G$10*100</f>
        <v>0</v>
      </c>
    </row>
    <row r="175" spans="2:7" outlineLevel="2" x14ac:dyDescent="0.25">
      <c r="B175" s="4" t="s">
        <v>126</v>
      </c>
      <c r="C175" s="5" t="s">
        <v>298</v>
      </c>
      <c r="D175" s="6">
        <f>'Valor (Anual)'!D175/'Valor (Anual)'!$D$10*100</f>
        <v>0</v>
      </c>
      <c r="E175" s="6">
        <f>'Valor (Anual)'!E175/'Valor (Anual)'!E$10*100</f>
        <v>0</v>
      </c>
      <c r="F175" s="6">
        <f>'Valor (Anual)'!F175/'Valor (Anual)'!$F$10*100</f>
        <v>0</v>
      </c>
      <c r="G175" s="6">
        <f>'Valor (Anual)'!G175/'Valor (Anual)'!G$10*100</f>
        <v>0</v>
      </c>
    </row>
    <row r="176" spans="2:7" outlineLevel="2" x14ac:dyDescent="0.25">
      <c r="B176" s="4" t="s">
        <v>127</v>
      </c>
      <c r="C176" s="5" t="s">
        <v>299</v>
      </c>
      <c r="D176" s="6">
        <f>'Valor (Anual)'!D176/'Valor (Anual)'!$D$10*100</f>
        <v>0</v>
      </c>
      <c r="E176" s="6">
        <f>'Valor (Anual)'!E176/'Valor (Anual)'!E$10*100</f>
        <v>0</v>
      </c>
      <c r="F176" s="6">
        <f>'Valor (Anual)'!F176/'Valor (Anual)'!$F$10*100</f>
        <v>0</v>
      </c>
      <c r="G176" s="6">
        <f>'Valor (Anual)'!G176/'Valor (Anual)'!G$10*100</f>
        <v>0</v>
      </c>
    </row>
    <row r="177" spans="2:7" ht="22.5" outlineLevel="2" x14ac:dyDescent="0.25">
      <c r="B177" s="4" t="s">
        <v>128</v>
      </c>
      <c r="C177" s="5" t="s">
        <v>300</v>
      </c>
      <c r="D177" s="6">
        <f>'Valor (Anual)'!D177/'Valor (Anual)'!$D$10*100</f>
        <v>0</v>
      </c>
      <c r="E177" s="6">
        <f>'Valor (Anual)'!E177/'Valor (Anual)'!E$10*100</f>
        <v>0</v>
      </c>
      <c r="F177" s="6">
        <f>'Valor (Anual)'!F177/'Valor (Anual)'!$F$10*100</f>
        <v>0</v>
      </c>
      <c r="G177" s="6">
        <f>'Valor (Anual)'!G177/'Valor (Anual)'!G$10*100</f>
        <v>0</v>
      </c>
    </row>
    <row r="178" spans="2:7" ht="22.5" outlineLevel="2" x14ac:dyDescent="0.25">
      <c r="B178" s="4" t="s">
        <v>129</v>
      </c>
      <c r="C178" s="5" t="s">
        <v>301</v>
      </c>
      <c r="D178" s="6">
        <f>'Valor (Anual)'!D178/'Valor (Anual)'!$D$10*100</f>
        <v>0</v>
      </c>
      <c r="E178" s="6">
        <f>'Valor (Anual)'!E178/'Valor (Anual)'!E$10*100</f>
        <v>0</v>
      </c>
      <c r="F178" s="6">
        <f>'Valor (Anual)'!F178/'Valor (Anual)'!$F$10*100</f>
        <v>0</v>
      </c>
      <c r="G178" s="6">
        <f>'Valor (Anual)'!G178/'Valor (Anual)'!G$10*100</f>
        <v>0</v>
      </c>
    </row>
    <row r="179" spans="2:7" ht="31.5" x14ac:dyDescent="0.25">
      <c r="B179" s="10" t="s">
        <v>142</v>
      </c>
      <c r="C179" s="11" t="s">
        <v>302</v>
      </c>
      <c r="D179" s="31">
        <f>'Valor (Anual)'!D179/'Valor (Anual)'!$D$10*100</f>
        <v>4.2702782078815286E-3</v>
      </c>
      <c r="E179" s="31">
        <f>'Valor (Anual)'!E179/'Valor (Anual)'!E$10*100</f>
        <v>1.4368547558507886E-4</v>
      </c>
      <c r="F179" s="31">
        <f>'Valor (Anual)'!F179/'Valor (Anual)'!$F$10*100</f>
        <v>1.3469505067245323E-3</v>
      </c>
      <c r="G179" s="31">
        <f>'Valor (Anual)'!G179/'Valor (Anual)'!G$10*100</f>
        <v>4.1908055069278735E-3</v>
      </c>
    </row>
    <row r="180" spans="2:7" outlineLevel="1" x14ac:dyDescent="0.25">
      <c r="B180" s="16">
        <v>92</v>
      </c>
      <c r="C180" s="17" t="s">
        <v>303</v>
      </c>
      <c r="D180" s="30">
        <f>'Valor (Anual)'!D180/'Valor (Anual)'!$D$10*100</f>
        <v>4.2620415563002275E-3</v>
      </c>
      <c r="E180" s="30">
        <f>'Valor (Anual)'!E180/'Valor (Anual)'!E$10*100</f>
        <v>1.4368547558507886E-4</v>
      </c>
      <c r="F180" s="30">
        <f>'Valor (Anual)'!F180/'Valor (Anual)'!$F$10*100</f>
        <v>1.3469505067245323E-3</v>
      </c>
      <c r="G180" s="30">
        <f>'Valor (Anual)'!G180/'Valor (Anual)'!G$10*100</f>
        <v>4.1908055069278735E-3</v>
      </c>
    </row>
    <row r="181" spans="2:7" outlineLevel="2" x14ac:dyDescent="0.25">
      <c r="B181" s="4" t="s">
        <v>130</v>
      </c>
      <c r="C181" s="5" t="s">
        <v>304</v>
      </c>
      <c r="D181" s="6">
        <f>'Valor (Anual)'!D181/'Valor (Anual)'!$D$10*100</f>
        <v>0</v>
      </c>
      <c r="E181" s="6">
        <f>'Valor (Anual)'!E181/'Valor (Anual)'!E$10*100</f>
        <v>0</v>
      </c>
      <c r="F181" s="6">
        <f>'Valor (Anual)'!F181/'Valor (Anual)'!$F$10*100</f>
        <v>0</v>
      </c>
      <c r="G181" s="6">
        <f>'Valor (Anual)'!G181/'Valor (Anual)'!G$10*100</f>
        <v>0</v>
      </c>
    </row>
    <row r="182" spans="2:7" outlineLevel="2" x14ac:dyDescent="0.25">
      <c r="B182" s="4" t="s">
        <v>131</v>
      </c>
      <c r="C182" s="5" t="s">
        <v>305</v>
      </c>
      <c r="D182" s="6">
        <f>'Valor (Anual)'!D182/'Valor (Anual)'!$D$10*100</f>
        <v>0</v>
      </c>
      <c r="E182" s="6">
        <f>'Valor (Anual)'!E182/'Valor (Anual)'!E$10*100</f>
        <v>0</v>
      </c>
      <c r="F182" s="6">
        <f>'Valor (Anual)'!F182/'Valor (Anual)'!$F$10*100</f>
        <v>0</v>
      </c>
      <c r="G182" s="6">
        <f>'Valor (Anual)'!G182/'Valor (Anual)'!G$10*100</f>
        <v>0</v>
      </c>
    </row>
    <row r="183" spans="2:7" outlineLevel="2" x14ac:dyDescent="0.25">
      <c r="B183" s="4" t="s">
        <v>132</v>
      </c>
      <c r="C183" s="5" t="s">
        <v>306</v>
      </c>
      <c r="D183" s="6">
        <f>'Valor (Anual)'!D183/'Valor (Anual)'!$D$10*100</f>
        <v>4.2620415563002275E-3</v>
      </c>
      <c r="E183" s="6">
        <f>'Valor (Anual)'!E183/'Valor (Anual)'!E$10*100</f>
        <v>1.4368547558507886E-4</v>
      </c>
      <c r="F183" s="6">
        <f>'Valor (Anual)'!F183/'Valor (Anual)'!$F$10*100</f>
        <v>1.3469505067245323E-3</v>
      </c>
      <c r="G183" s="6">
        <f>'Valor (Anual)'!G183/'Valor (Anual)'!G$10*100</f>
        <v>4.1908055069278735E-3</v>
      </c>
    </row>
    <row r="184" spans="2:7" outlineLevel="2" x14ac:dyDescent="0.25">
      <c r="B184" s="4" t="s">
        <v>133</v>
      </c>
      <c r="C184" s="5" t="s">
        <v>307</v>
      </c>
      <c r="D184" s="6">
        <f>'Valor (Anual)'!D184/'Valor (Anual)'!$D$10*100</f>
        <v>0</v>
      </c>
      <c r="E184" s="6">
        <f>'Valor (Anual)'!E184/'Valor (Anual)'!E$10*100</f>
        <v>0</v>
      </c>
      <c r="F184" s="6">
        <f>'Valor (Anual)'!F184/'Valor (Anual)'!$F$10*100</f>
        <v>0</v>
      </c>
      <c r="G184" s="6">
        <f>'Valor (Anual)'!G184/'Valor (Anual)'!G$10*100</f>
        <v>0</v>
      </c>
    </row>
    <row r="185" spans="2:7" ht="22.5" outlineLevel="2" x14ac:dyDescent="0.25">
      <c r="B185" s="4" t="s">
        <v>134</v>
      </c>
      <c r="C185" s="5" t="s">
        <v>308</v>
      </c>
      <c r="D185" s="6">
        <f>'Valor (Anual)'!D185/'Valor (Anual)'!$D$10*100</f>
        <v>0</v>
      </c>
      <c r="E185" s="6">
        <f>'Valor (Anual)'!E185/'Valor (Anual)'!E$10*100</f>
        <v>0</v>
      </c>
      <c r="F185" s="6">
        <f>'Valor (Anual)'!F185/'Valor (Anual)'!$F$10*100</f>
        <v>0</v>
      </c>
      <c r="G185" s="6">
        <f>'Valor (Anual)'!G185/'Valor (Anual)'!G$10*100</f>
        <v>0</v>
      </c>
    </row>
    <row r="186" spans="2:7" outlineLevel="2" x14ac:dyDescent="0.25">
      <c r="B186" s="4" t="s">
        <v>135</v>
      </c>
      <c r="C186" s="5" t="s">
        <v>309</v>
      </c>
      <c r="D186" s="6">
        <f>'Valor (Anual)'!D186/'Valor (Anual)'!$D$10*100</f>
        <v>0</v>
      </c>
      <c r="E186" s="6">
        <f>'Valor (Anual)'!E186/'Valor (Anual)'!E$10*100</f>
        <v>0</v>
      </c>
      <c r="F186" s="6">
        <f>'Valor (Anual)'!F186/'Valor (Anual)'!$F$10*100</f>
        <v>0</v>
      </c>
      <c r="G186" s="6">
        <f>'Valor (Anual)'!G186/'Valor (Anual)'!G$10*100</f>
        <v>0</v>
      </c>
    </row>
    <row r="187" spans="2:7" outlineLevel="1" x14ac:dyDescent="0.25">
      <c r="B187" s="16">
        <v>93</v>
      </c>
      <c r="C187" s="17" t="s">
        <v>310</v>
      </c>
      <c r="D187" s="30">
        <f>'Valor (Anual)'!D187/'Valor (Anual)'!$D$10*100</f>
        <v>8.236651581301032E-6</v>
      </c>
      <c r="E187" s="30">
        <f>'Valor (Anual)'!E187/'Valor (Anual)'!E$10*100</f>
        <v>0</v>
      </c>
      <c r="F187" s="30">
        <f>'Valor (Anual)'!F187/'Valor (Anual)'!$F$10*100</f>
        <v>0</v>
      </c>
      <c r="G187" s="30">
        <f>'Valor (Anual)'!G187/'Valor (Anual)'!G$10*100</f>
        <v>0</v>
      </c>
    </row>
    <row r="188" spans="2:7" outlineLevel="2" x14ac:dyDescent="0.25">
      <c r="B188" s="4" t="s">
        <v>136</v>
      </c>
      <c r="C188" s="5" t="s">
        <v>310</v>
      </c>
      <c r="D188" s="6">
        <f>'Valor (Anual)'!D188/'Valor (Anual)'!$D$10*100</f>
        <v>8.236651581301032E-6</v>
      </c>
      <c r="E188" s="6">
        <f>'Valor (Anual)'!E188/'Valor (Anual)'!E$10*100</f>
        <v>0</v>
      </c>
      <c r="F188" s="6">
        <f>'Valor (Anual)'!F188/'Valor (Anual)'!$F$10*100</f>
        <v>0</v>
      </c>
      <c r="G188" s="6">
        <f>'Valor (Anual)'!G188/'Valor (Anual)'!G$10*100</f>
        <v>0</v>
      </c>
    </row>
    <row r="189" spans="2:7" ht="16.5" thickBot="1" x14ac:dyDescent="0.3">
      <c r="B189" s="13"/>
      <c r="C189" s="14" t="s">
        <v>143</v>
      </c>
      <c r="D189" s="32">
        <f>'Valor (Anual)'!D189/'Valor (Anual)'!$D$10*100</f>
        <v>1.5590551705635001</v>
      </c>
      <c r="E189" s="32">
        <f>'Valor (Anual)'!E189/'Valor (Anual)'!E$10*100</f>
        <v>0.98627339137345638</v>
      </c>
      <c r="F189" s="32">
        <f>'Valor (Anual)'!F189/'Valor (Anual)'!$F$10*100</f>
        <v>1.3083982179077127</v>
      </c>
      <c r="G189" s="32">
        <f>'Valor (Anual)'!G189/'Valor (Anual)'!G$10*100</f>
        <v>1.2611016156218897</v>
      </c>
    </row>
    <row r="190" spans="2:7" ht="15.75" x14ac:dyDescent="0.25">
      <c r="B190" s="9" t="s">
        <v>312</v>
      </c>
      <c r="D190" s="36"/>
      <c r="E190" s="37"/>
      <c r="F190" s="37"/>
      <c r="G190" s="37"/>
    </row>
    <row r="191" spans="2:7" x14ac:dyDescent="0.25">
      <c r="D191" s="36"/>
      <c r="E191" s="38"/>
      <c r="F191" s="36"/>
      <c r="G191" s="36"/>
    </row>
    <row r="192" spans="2:7" x14ac:dyDescent="0.25">
      <c r="D192" s="36"/>
      <c r="E192" s="36"/>
      <c r="F192" s="36"/>
      <c r="G192" s="36"/>
    </row>
    <row r="193" spans="4:7" x14ac:dyDescent="0.25">
      <c r="D193" s="36"/>
      <c r="E193" s="36"/>
      <c r="F193" s="36"/>
      <c r="G193" s="36"/>
    </row>
  </sheetData>
  <mergeCells count="2">
    <mergeCell ref="B5:C6"/>
    <mergeCell ref="B7:C8"/>
  </mergeCells>
  <phoneticPr fontId="0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Valor (Mensal)</vt:lpstr>
      <vt:lpstr>Participação (Mensal)</vt:lpstr>
      <vt:lpstr>Valor (Anual)</vt:lpstr>
      <vt:lpstr>Participação (Anual)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</dc:creator>
  <cp:lastModifiedBy>ritter</cp:lastModifiedBy>
  <dcterms:created xsi:type="dcterms:W3CDTF">2010-10-26T12:06:43Z</dcterms:created>
  <dcterms:modified xsi:type="dcterms:W3CDTF">2015-05-08T19:17:53Z</dcterms:modified>
</cp:coreProperties>
</file>